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210" yWindow="105" windowWidth="13725" windowHeight="8010"/>
  </bookViews>
  <sheets>
    <sheet name="Hoja1" sheetId="1" r:id="rId1"/>
  </sheets>
  <definedNames>
    <definedName name="_xlnm._FilterDatabase" localSheetId="0" hidden="1">Hoja1!$A$18:$WVT$75</definedName>
  </definedNames>
  <calcPr calcId="145621"/>
</workbook>
</file>

<file path=xl/calcChain.xml><?xml version="1.0" encoding="utf-8"?>
<calcChain xmlns="http://schemas.openxmlformats.org/spreadsheetml/2006/main">
  <c r="I58" i="1" l="1"/>
  <c r="I67" i="1"/>
  <c r="I57" i="1"/>
  <c r="I56" i="1"/>
  <c r="I55" i="1"/>
  <c r="H51" i="1" l="1"/>
  <c r="I54" i="1" l="1"/>
  <c r="I53" i="1"/>
  <c r="I52" i="1"/>
  <c r="I51" i="1" l="1"/>
  <c r="I50" i="1" l="1"/>
  <c r="I49" i="1" l="1"/>
  <c r="I48" i="1"/>
  <c r="I47" i="1"/>
  <c r="I46" i="1"/>
  <c r="I45" i="1"/>
  <c r="I44" i="1"/>
  <c r="I43" i="1"/>
  <c r="I42" i="1"/>
  <c r="I41" i="1"/>
  <c r="I40" i="1"/>
  <c r="I39" i="1"/>
  <c r="I38" i="1"/>
  <c r="H37" i="1" l="1"/>
  <c r="I37" i="1" s="1"/>
  <c r="H36" i="1"/>
  <c r="I36" i="1" s="1"/>
  <c r="H35" i="1"/>
  <c r="I35" i="1" s="1"/>
  <c r="I34" i="1" l="1"/>
  <c r="H33" i="1" l="1"/>
  <c r="I33" i="1" s="1"/>
  <c r="H32" i="1" l="1"/>
  <c r="H31" i="1"/>
  <c r="I31" i="1" s="1"/>
  <c r="H30" i="1"/>
  <c r="I32" i="1"/>
  <c r="H22" i="1" l="1"/>
  <c r="I22" i="1" s="1"/>
  <c r="I30" i="1" l="1"/>
  <c r="H29" i="1"/>
  <c r="I29" i="1"/>
  <c r="H28" i="1"/>
  <c r="I28" i="1" s="1"/>
  <c r="H27" i="1"/>
  <c r="I27" i="1" s="1"/>
  <c r="H26" i="1"/>
  <c r="I26" i="1" s="1"/>
  <c r="H25" i="1"/>
  <c r="I25" i="1" s="1"/>
  <c r="H24" i="1" l="1"/>
  <c r="I24" i="1" s="1"/>
  <c r="H23" i="1"/>
  <c r="I23" i="1"/>
  <c r="I21" i="1"/>
  <c r="I20" i="1"/>
  <c r="C12" i="1" s="1"/>
</calcChain>
</file>

<file path=xl/comments1.xml><?xml version="1.0" encoding="utf-8"?>
<comments xmlns="http://schemas.openxmlformats.org/spreadsheetml/2006/main">
  <authors>
    <author>Microsoft Office User</author>
  </authors>
  <commentList>
    <comment ref="C60" authorId="0">
      <text>
        <r>
          <rPr>
            <b/>
            <sz val="10"/>
            <color rgb="FF000000"/>
            <rFont val="Tahoma"/>
            <family val="2"/>
          </rPr>
          <t>Microsoft Office User:</t>
        </r>
        <r>
          <rPr>
            <sz val="10"/>
            <color rgb="FF000000"/>
            <rFont val="Tahoma"/>
            <family val="2"/>
          </rPr>
          <t xml:space="preserve">
</t>
        </r>
        <r>
          <rPr>
            <sz val="10"/>
            <color rgb="FF000000"/>
            <rFont val="Tahoma"/>
            <family val="2"/>
          </rPr>
          <t>$4.280.000 obra e interventoria</t>
        </r>
      </text>
    </comment>
  </commentList>
</comments>
</file>

<file path=xl/sharedStrings.xml><?xml version="1.0" encoding="utf-8"?>
<sst xmlns="http://schemas.openxmlformats.org/spreadsheetml/2006/main" count="382" uniqueCount="111">
  <si>
    <t>PLAN ANUAL DE ADQUISICIONES</t>
  </si>
  <si>
    <t>A. INFORMACIÓN GENERAL DE LA ENTIDAD</t>
  </si>
  <si>
    <t>Nombre</t>
  </si>
  <si>
    <t>AMABLE EICE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</si>
  <si>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</si>
  <si>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</si>
  <si>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17 No. 16-00 CAM 5 PISO</t>
  </si>
  <si>
    <t>Teléfono</t>
  </si>
  <si>
    <t>7417100 EXT. 123</t>
  </si>
  <si>
    <t>Página web</t>
  </si>
  <si>
    <t>www.armeniaamable.gov.co</t>
  </si>
  <si>
    <t>Misión y visión</t>
  </si>
  <si>
    <t>Perspectiva estratégica</t>
  </si>
  <si>
    <t>AMABLE, empresa industrial y comercial del estado que tiene como objetivo fundamental el diseño e implementación del Sistema Estratégico de Transporte Público - SETP, basado en la operación organizada y moderna del transporte público y fundamentados en el direccionamiento estratégico, encaminados a satisfacer las necesidades de la ciudadanía, haciendo uso adecuado de los recursos a través de personal idóneo, motivados y comprometidos con la efectividad y mejoramiento continuo de todos sus procesos y la Contribución al fortalecimiento institucional, conforme al documento CONPES 3572 de 2012, cuenta con una Gerencia, Subgerencia y Control Interno, adicionalmente hay un equipo de profesionales y personal de apoyo contratista para el acompañamiento técnico requerido para desarrollar los componentes del proyecto SETP.</t>
  </si>
  <si>
    <t>Información de contacto</t>
  </si>
  <si>
    <t>Gerente : JAMES CASTAÑO HERRERA                                                                                                                                       Teléfono: 7417100                                                                                                                                                                                     Celular: 3147913253                                                                                                                                                                                 Correo Electrónico: amable@armenia.gov.co</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</si>
  <si>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</si>
  <si>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</si>
  <si>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</si>
  <si>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</si>
  <si>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</si>
  <si>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</si>
  <si>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</si>
  <si>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</si>
  <si>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</si>
  <si>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</si>
  <si>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</si>
  <si>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</si>
  <si>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</si>
  <si>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</si>
  <si>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</si>
  <si>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</si>
  <si>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Arrendamiento de un bodega ubicada en la calle 51 no.10-61, bodega 9- armenia, Quindío, para el almacenamiento, seguridad y custodia del archivo de la empresa amable E.I.C.E., atendiendo los lineamientos y normas técnicas acorde a lo establecido en la ley 594/2000 y 1712 de 2014.</t>
  </si>
  <si>
    <t xml:space="preserve">11 MESES </t>
  </si>
  <si>
    <t>CONTRATACION DIRECTA</t>
  </si>
  <si>
    <t xml:space="preserve">FUNCIONAMIENTO </t>
  </si>
  <si>
    <t>N/A</t>
  </si>
  <si>
    <t>Gerente : JAMES CASTAÑO HERRERA                                  Teléfono:7414484                                                                         Celular: 3147913253                                                                      Correo Electrónico: amable@armenia.gov.co</t>
  </si>
  <si>
    <t>Adquisición a través de una Compañía de Seguros legalmente constituida y autorizada por la Superintendencia Financiera para operar en el país, con sucursal en Armenia y ofrecer ramos de seguros, el consorcio o la Unión temporal (conformado(s) por Compañías de seguros legalmente constituidas y autorizadas por la Superintendencia Financiera para operar en el país y ofrecer ramos de seguros), que expida las pólizas de seguros cuyos ramos se especifican en la presente invitación, con el fin de celebrar contrato de seguros para amparar los diferentes intereses asegurables, los bienes de propiedad de la Entidad, teniendo en cuenta los aspectos técnicos y la estructura de los ramos exigidos.</t>
  </si>
  <si>
    <t>Selección Abreviada</t>
  </si>
  <si>
    <t>3 MESES</t>
  </si>
  <si>
    <t>LICITACION PUBLICA</t>
  </si>
  <si>
    <t>5 MESES</t>
  </si>
  <si>
    <t>DE ENCARGO FIDUCIARIO PARA LA ADMINISTRACIÓN DE LOS RECURSOS DE LA EMPRESA AMABLE EICE EN LA IMPLEMENTACIÓN DEL SISTEMA ESTRATEGICO DE TRANSPORTE PUBLICO - SETP ARMENIA</t>
  </si>
  <si>
    <t xml:space="preserve">inversion ente territorial </t>
  </si>
  <si>
    <r>
      <t>Prestar servicios de internet por medio de fibra óptica y wif para las instalaciones de la empresa AMABLE E.I.C.E</t>
    </r>
    <r>
      <rPr>
        <sz val="9"/>
        <color indexed="8"/>
        <rFont val="Arial"/>
        <family val="2"/>
      </rPr>
      <t>.</t>
    </r>
  </si>
  <si>
    <t xml:space="preserve">MINIMA CUANTIA </t>
  </si>
  <si>
    <t>FUNVIONAMIENTO</t>
  </si>
  <si>
    <t>PRESTACION SERVICIO</t>
  </si>
  <si>
    <t xml:space="preserve">Funcionamiento </t>
  </si>
  <si>
    <r>
      <t>“</t>
    </r>
    <r>
      <rPr>
        <sz val="9"/>
        <color indexed="8"/>
        <rFont val="Arial"/>
        <family val="2"/>
      </rPr>
      <t>Prestar servicios de soporte, actualización, mantenimiento y servicios de hosting para la ventanilla única virtual y pagina web de la empresa Amable en el marco de la política de gobierno digital”.</t>
    </r>
  </si>
  <si>
    <t>C. NECESIDADES ADICIONALES</t>
  </si>
  <si>
    <t>Posibles códigos UNSPSC</t>
  </si>
  <si>
    <t>4 MESES</t>
  </si>
  <si>
    <t>PRESTAR SERVICIOS DE MANTENIMIENTO Y SOPORTE AL SOFTWARE DENOMINADO PUBLIFINANZAS, EL CUAL APOYA LOS DIFERENTES PROCESOS DEL ÁREA FINANCIERA EN LA EMPRESA AMABLE E.I.C.E.</t>
  </si>
  <si>
    <t>12 meses</t>
  </si>
  <si>
    <t xml:space="preserve">6 MESES </t>
  </si>
  <si>
    <t>Prestar servicios profesionales de acompañamiento jurídico a los diferentes procesos administrativos y de contratación en el marco del  proyecto   del   Sistema   Estratégico   de   Transporte   Publico,- de  Armenia.</t>
  </si>
  <si>
    <t>Prestar servicios profesionales especializados de apoyo técnico a la gerencia, en los procesos presupuestales y financieros de la empresa Amable EICE, en el marco del convenio de cofinanciación.</t>
  </si>
  <si>
    <t>Prestación de servicios profesionales especializados para el desarrollo, seguimiento y acompañamiento del componente operacional en el proceso de estructuración técnica, legal y financiera e implementación y puesta en marcha del SETP de Armenia.</t>
  </si>
  <si>
    <t xml:space="preserve">Prestar servicios profesionales especializados en la planeación estratégica del proyecto del sistema estratégico de transporte público de armenia en la empresa Amable EICE.
</t>
  </si>
  <si>
    <t>Prestar servicios profesionales especializados en la coordinación del área administrativa y financiera de AMABLE EICE. en el marco del convenio de cofinanciación</t>
  </si>
  <si>
    <t>Prestar servicios profesionales especializados para el acompañamiento de los procesos contables de la empresa Amable del proyecto del sistema estratégico de transporte público de Armenia, bajo los parámetros del manual financiero expedido por el Ministerio de Transporte</t>
  </si>
  <si>
    <t xml:space="preserve">Prestar servicios profesionales Especializados en derecho para la coordinación y acompañamiento del componente jurídico en el proceso de estructuración, implementación y puesta en marcha del SETP </t>
  </si>
  <si>
    <t xml:space="preserve">Prestar servicios profesionales en el área de tesorería en procesos de pagos en cumplimiento del Manual Financiero del SETP y apoyo en el área financiera en el marco de la implementación del Sistema Estratégico de Transporte Público de Armenia.
</t>
  </si>
  <si>
    <t>Prestar servicios de apoyo a la gestión para la organización, conservación y administración integral de la documentación referente al archivo de gestión, asi como apoyo labores administrativas de la empresa AMABLE E.I.C,E.</t>
  </si>
  <si>
    <t>MISIÓN: Planear, gestionar, desarrollar e implementar el Sistema Estratégico de Transporte Público de Armenia, contribuyendo a la construcción de una ciudad moderna que contribuya a un cambio en los comportamientos sociales, con un plan de movilidad inteligente e incluyente, mejorando la calidad de vida de todos los habitantes.                                                                                                     
VISIÓN: La empresa Amable E.I.C.E. en el año 2025 tendrá un Sistema Estratégico de Transporte Público S.E.T.P.  Implementado y en operación en la ciudad de Armenia. Mejorando la movilidad, calidad de vida y el desarrollo sostenible de la ciudad, respondiendo a las necesidades de los usuarios de transporte y generando una nueva cultura ciudadana en torno a él.</t>
  </si>
  <si>
    <t>Prestar servicios profesionales especializados en la coordinación del área de planeación, para la ejecución de las herramientas de seguimiento y control para el cumplimiento del plan de acción y de las metas de Amable EICE.</t>
  </si>
  <si>
    <t>Prestar los servicios profesionales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t>
  </si>
  <si>
    <t>Prestar servicios profesionales en la coordinación del área de Gestión Social, Predial, Ambiental, SST para la estructuración y supervisión de los proyectos de infraestructura de AMABLE EICE, así como en la fase de socialización para la implementación y puesta en marcha del SETP Armenia.</t>
  </si>
  <si>
    <t>Prestar servicios profesionales especializados para la asesoría jurídica a la Gerencia de AMABLE EICE, para el alistamiento y entrada en operación del Sistema Estratégico de Transporte Público de Armenia</t>
  </si>
  <si>
    <t>PRESTAR SERVICIOS PARA LA REVISORÍA FISCAL AL INTERIOR DE LA EMPRESA AMABLE E.I.C.E.</t>
  </si>
  <si>
    <t>2 MESES 16 DIAS</t>
  </si>
  <si>
    <t xml:space="preserve">Prestar servicios profesionales para el desarrollo y acompañamiento del componente tecnológico del proceso de estructuración técnica, legal y financiera y validación para la implementación y puesta en marcha del SETP de Armenia. </t>
  </si>
  <si>
    <t>“Prestar servicios profesionales para el acompañamiento a la gerencia en la  consolidación de los estudios económicos y estudios del sector requeridos, para los procesos precontractuales  adelantados por AMABLE EICE en el marco de la implementación y puesta en marcha del SETP Armenia.”</t>
  </si>
  <si>
    <t>Prestar servicios profesionales para la representación judicial y acompañamiento administrativo a la empresa industrial y comercial del estado AMABLE</t>
  </si>
  <si>
    <t>Prestar los servicios profesionales para el mantenimiento y mejoramiento del modelo integrado de planeación y gestión (MIPG) y el sistema integrado de gestión de la calidad de la entidad en desarrollo del sistema estratégico de transporte público - SETP de la ciudad de Armenia, dando cumplimiento a la normatividad vigente</t>
  </si>
  <si>
    <t>Prestar servicios de apoyo a la gestión para la organización conservación y administración integral de la documentación referente al archivo de gestión, así como apoyo labores administrativas de la empresa Amable E.I.C.E de Armenia</t>
  </si>
  <si>
    <t>“Prestar servicios profesionales para el apoyo a la gerencia en temas del  área administrativa y financiera del ente gestor Amable EICE”</t>
  </si>
  <si>
    <t xml:space="preserve">Prestar servicios profesionales en las actividades de comunicación, publicidad, así como marketing de sus estrategias y actividades para la estrategia comunicacional en el marco de la implementación del SETP de Armenia”
</t>
  </si>
  <si>
    <t>Prestar servicios de apoyo a la gestión para la organización, control conservación y administración integral de la documentación referente tanto al archivo central, como expediente del archivo de la gestión contractual de la empresa Amable EICE de la ciudad de Armenia</t>
  </si>
  <si>
    <t>PRESTACIÓN DE SERVICIOS DE APOYO A LA GESTIÓN DOCUMENTAL PARA LA IMPLEMENTACIÓN DE LOS PLANES Y PROCESOS DE LA GESTIÓN DOCUMENTAL DE LA EMPRESA INDUSTRIAL Y COMERCIAL DEL ESTADO AMABLE EICE.</t>
  </si>
  <si>
    <t>PRESTAR SERVICIOS PROFESIONALES PARA LA ADQUISICIÓN PREDIAL POR ENAJENACIÓN VOLUNTARIA O EXPROPIACIÓN ADMINISTRATIVA O JUDICIAL PARA LOS PREDIOS DE LOS PROYECTOS ESTABLECIDOS EN EL PLAN DE ACCIÓN DE LA ENTIDAD EN EL MARCO DE LA IMPLEMENTACIÓN DEL SETP DE ARMENIA</t>
  </si>
  <si>
    <t xml:space="preserve">PRESTAR SERVICIO PROFESIONAL PARA EL APOYO TÉCNICO A LA GERENCIA PARA LA ESTRUCTURACIÓN DEL COMPONENTE SOCIAL DEL ÁREA DE OPERACIONES Y LA SOCIALIZACIÓN DEL SETP UNA VEZ VALIDADA LA ETLF ELABORADO POR EL ENTE GESTOR AMABLE EICE.
</t>
  </si>
  <si>
    <t>PRESTAR SERVICIOS PROFESIONALES EN SEGURIDAD Y SALUD EN EL TRABAJO PARA ADELANTAR LA FORMULACIÓN, EL SEGUIMIENTO, REGISTRO Y REPORTE DE LOS PROGRAMAS RELACIONADOS CON EL SISTEMA SST EN EL MARCO DE LA IMPLEMENTACIÓN DEL SISTEMA ESTRATÉGICO DE TRANSPORTE PÚBLICO DE ARMENIA</t>
  </si>
  <si>
    <t>PRESTAR APOYO TÉCNICO AL ÁREA JURÍDICA DE LA EMPRESA AMABLE - EICE  - EN LO RELACIONADO CON ACTOS ADMINISTRATIVOS, PROCESOS CONTRACTUALES, PROCESOS JUDICIALES, DERECHOS DE PETICIÓN, ENTRE OTROS, ENCAMINADO AL SEGUIMIENTO, CONTROL, VIGILANCIA Y EJECUCIÓN DE CADA PROCESO</t>
  </si>
  <si>
    <t>PRESTAR SERVICIOS DE APOYO A LA GESTIÓN PARA REALIZAR ACTIVIDADES ASISTENCIALES PARA LA IMPLEMENTACIÓN DEL SISTEMA ESTRATÉGICO DE TRANSPORTE SETP — ARMENIA</t>
  </si>
  <si>
    <t>Prestar servicios profesionales para realizar acompañamiento técnico en verificación de diseños arquitectónicos, urbanístico de los proyectos para el cierre de la ETLF y demás actuaciones técnicas que se requieran en el desarrollo y puesta en marcha del sistema estratégico de transporte publico la ciudad de Armenia</t>
  </si>
  <si>
    <t>PRESTAR SERVICIOS PROFESIONALES EN EL DISEÑO DE MATERIALES PUBLICITARIOS Y PROMOCIONALES DE BTL Y ATL PARA EL POSICIONAMIENTO DE LA IMAGEN Y PUESTA EN MARCHA DEL SETP</t>
  </si>
  <si>
    <t>PRESTACIÓN DE SERVICIOS PROFESIONALES EN EL PROCESO DEL CARGUE, PUBLICACIÓN, ACTUALIZACIÓN Y REVISIÓN DE TODA LA INFORMACIÓN CONTRACTUAL EN LAS PLATAFORMAS SECOP, SIA OBSERVA, SIGEP EN LA ENTIDAD EN EL MARCO DE LA EJECUCIÓN DE LOS PROYECTOS PARA LA IMPLEMENTACIÓN DEL SISTEMA ESTRATÉGICO DE TRANSPORTE PÚBLICO DE ARMENIA</t>
  </si>
  <si>
    <t>PRESTAR SERVICIOS PROFESIONALES EN INGENIERÍA CIVIL PARA EL APOYO Y ACOMPAÑAMIENTO A LA SUPERVISIÓN DE LOS PROYECTOS DEL COMPONENTE DE INFRAESTRUCTURA EN EL MARCO DEL SISTEMA ESTRATÉGICO DE TRANSPORTE PÚBLICO DE ARMENIA</t>
  </si>
  <si>
    <t>PRESTAR SERVICIOS PROFESIONALES ESPECIALIZADOS PARA REALIZAR EL ACOMPAÑAMIENTO EN EL MANEJO Y AJUSTES DEL COMPONENTE FINANCIERO DE LA ESTRUCTURACIÓN TÉCNICA, LEGAL Y FINANCIERA, EN EL MARCO DE LA IMPLEMENTACIÓN Y ENTRADA EN OPERACIÓN DEL SISTEMA ESTRATÉGICO DE TRANSPORTE PÚBLICO DE PASAJEROS PARA ARMENIA</t>
  </si>
  <si>
    <t>PRESTAR SERVICIOS PROFESIONALES PARA EL APOYO Y ACOMPAÑAMIENTO DEL COMPONENTE AMBIENTAL EN EL MARCO DE LOS PROYECTOS DEL SETP ARMENIA.</t>
  </si>
  <si>
    <t>12 MESES</t>
  </si>
  <si>
    <t>Adecuación centro de control de flota</t>
  </si>
  <si>
    <t>Construccion del terminal de ruta Aeropuerto y obras complementarias</t>
  </si>
  <si>
    <t>Interventoria construccion del terminal de ruta Aeropuerto y obras complementarias</t>
  </si>
  <si>
    <t>Adquisicion predial para la Construccion del Terminal de ruta La Patria</t>
  </si>
  <si>
    <t>Adquisicion actualizacion del sistema del centro de control  y de la red semaforica de la ciudad de armenia</t>
  </si>
  <si>
    <t>Interventoria adquisicion actualizacion del sistema del centro de control  y de la red semaforica de la ciudad de armenia</t>
  </si>
  <si>
    <t>Estudios y diseños Terminal de ruta La Patria, guaduales de la villa, Limonar</t>
  </si>
  <si>
    <t>Estudios y diseños de la implementación de red semaforica</t>
  </si>
  <si>
    <t>6 MESES</t>
  </si>
  <si>
    <t>1 MES</t>
  </si>
  <si>
    <t>13 MESES</t>
  </si>
  <si>
    <t>LICITACION</t>
  </si>
  <si>
    <t>INVERSION</t>
  </si>
  <si>
    <t>Cultura ciudadana</t>
  </si>
  <si>
    <r>
      <rPr>
        <b/>
        <sz val="9"/>
        <color indexed="8"/>
        <rFont val="Arial"/>
        <family val="2"/>
      </rPr>
      <t>ACTUALIZO:</t>
    </r>
    <r>
      <rPr>
        <sz val="9"/>
        <color indexed="8"/>
        <rFont val="Arial"/>
        <family val="2"/>
      </rPr>
      <t xml:space="preserve"> LUZ GABRIELA GIRALDO RAMIREZ  CONTRATISTA  AMABLE EICE.
</t>
    </r>
    <r>
      <rPr>
        <b/>
        <sz val="9"/>
        <color indexed="8"/>
        <rFont val="Arial"/>
        <family val="2"/>
      </rPr>
      <t>REVISÓ PARTE TÉCNICA</t>
    </r>
    <r>
      <rPr>
        <sz val="9"/>
        <color indexed="8"/>
        <rFont val="Arial"/>
        <family val="2"/>
      </rPr>
      <t xml:space="preserve">: LUZ GABRIELA GIRALDO RAMIREZ CONTRATISTA  AMABLE EICE.
</t>
    </r>
    <r>
      <rPr>
        <b/>
        <sz val="9"/>
        <color indexed="8"/>
        <rFont val="Arial"/>
        <family val="2"/>
      </rPr>
      <t>REVISÓ PARTE JURÍDICA</t>
    </r>
    <r>
      <rPr>
        <sz val="9"/>
        <color indexed="8"/>
        <rFont val="Arial"/>
        <family val="2"/>
      </rPr>
      <t xml:space="preserve">:CARLOS MARIO RAMIREZ OSORIOS V ABOGADO CONTRATISTA AMABLE EICE. 
 </t>
    </r>
    <r>
      <rPr>
        <b/>
        <sz val="9"/>
        <color indexed="8"/>
        <rFont val="Arial"/>
        <family val="2"/>
      </rPr>
      <t>APROBÓ:</t>
    </r>
    <r>
      <rPr>
        <sz val="9"/>
        <color indexed="8"/>
        <rFont val="Arial"/>
        <family val="2"/>
      </rPr>
      <t xml:space="preserve"> JAMES CASTAÑO HERRERA GERENTE DE AMABLE EICE.</t>
    </r>
  </si>
  <si>
    <t xml:space="preserve">NOTA:  LA CONTRATACIÓN REALIZADA CON  APORTES DE LA NACIÓN SE REALIZARÁN POR MEDIO DE REGULACIÓN BID (BANCO INTERAMERICANO DE DESARROLLO) </t>
  </si>
  <si>
    <t xml:space="preserve">El Plan Anual de Adquisiciones para la vigencia 2024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</si>
</sst>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164" formatCode="&quot;$&quot;\ #,##0;[Red]&quot;$&quot;\ #,##0"/>
    <numFmt numFmtId="165" formatCode="_-&quot;$&quot;\ * #,##0_-;\-&quot;$&quot;\ * #,##0_-;_-&quot;$&quot;\ * &quot;-&quot;??_-;_-@_-"/>
    <numFmt numFmtId="166" formatCode="&quot;$&quot;\ #,##0.00;[Red]&quot;$&quot;\ #,##0.00"/>
    <numFmt numFmtId="167" formatCode="[$$-240A]\ #,##0.00"/>
    <numFmt numFmtId="168" formatCode="dd/mm/yy;@"/>
  </numFmts>
  <fonts count="15"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Arial"/>
      <family val="2"/>
    </font>
    <font>
      <b/>
      <sz val="9"/>
      <color theme="1"/>
      <name val="Arial"/>
      <family val="2"/>
    </font>
    <font>
      <u/>
      <sz val="11"/>
      <color theme="10"/>
      <name val="Calibri"/>
      <family val="2"/>
      <scheme val="minor"/>
    </font>
    <font>
      <u/>
      <sz val="9"/>
      <color theme="10"/>
      <name val="Arial"/>
      <family val="2"/>
    </font>
    <font>
      <b/>
      <sz val="9"/>
      <name val="Arial"/>
      <family val="2"/>
    </font>
    <font>
      <sz val="9"/>
      <color rgb="FF000000"/>
      <name val="Arial"/>
      <family val="2"/>
    </font>
    <font>
      <sz val="9"/>
      <color indexed="8"/>
      <name val="Arial"/>
      <family val="2"/>
    </font>
    <font>
      <sz val="9"/>
      <name val="Arial"/>
      <family val="2"/>
    </font>
    <font>
      <sz val="9"/>
      <color theme="0"/>
      <name val="Arial"/>
      <family val="2"/>
    </font>
    <font>
      <b/>
      <sz val="9"/>
      <color indexed="8"/>
      <name val="Arial"/>
      <family val="2"/>
    </font>
    <font>
      <b/>
      <sz val="10"/>
      <color rgb="FF000000"/>
      <name val="Tahoma"/>
      <family val="2"/>
    </font>
    <font>
      <sz val="10"/>
      <color rgb="FF000000"/>
      <name val="Tahoma"/>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1" fillId="0" borderId="0"/>
    <xf numFmtId="0" fontId="5" fillId="0" borderId="0" applyNumberFormat="0" applyFill="0" applyBorder="0" applyAlignment="0" applyProtection="0"/>
    <xf numFmtId="0" fontId="1" fillId="0" borderId="0"/>
  </cellStyleXfs>
  <cellXfs count="82">
    <xf numFmtId="0" fontId="0" fillId="0" borderId="0" xfId="0"/>
    <xf numFmtId="0" fontId="3" fillId="0" borderId="0" xfId="0" applyFont="1" applyBorder="1"/>
    <xf numFmtId="0" fontId="3" fillId="0" borderId="0" xfId="3" applyFont="1"/>
    <xf numFmtId="0" fontId="3" fillId="0" borderId="0" xfId="3" applyFont="1" applyFill="1" applyAlignment="1">
      <alignment horizontal="left" vertical="center" wrapText="1"/>
    </xf>
    <xf numFmtId="0" fontId="3" fillId="0" borderId="0" xfId="3" applyFont="1" applyAlignment="1">
      <alignment horizontal="center" vertical="center"/>
    </xf>
    <xf numFmtId="0" fontId="3" fillId="0" borderId="0" xfId="3" applyFont="1" applyAlignment="1">
      <alignment vertical="center"/>
    </xf>
    <xf numFmtId="0" fontId="3" fillId="0" borderId="0" xfId="0" applyFont="1"/>
    <xf numFmtId="0" fontId="3" fillId="0" borderId="0" xfId="0" applyFont="1" applyAlignment="1">
      <alignment vertical="center" wrapText="1"/>
    </xf>
    <xf numFmtId="0" fontId="4" fillId="0" borderId="0" xfId="3" applyFont="1" applyFill="1" applyAlignment="1">
      <alignment horizontal="center"/>
    </xf>
    <xf numFmtId="0" fontId="3" fillId="0" borderId="0" xfId="3" applyFont="1" applyAlignment="1">
      <alignment horizontal="left" vertical="center"/>
    </xf>
    <xf numFmtId="0" fontId="3" fillId="0" borderId="1" xfId="3" applyFont="1" applyFill="1" applyBorder="1" applyAlignment="1">
      <alignment horizontal="center" wrapText="1"/>
    </xf>
    <xf numFmtId="0" fontId="3" fillId="3" borderId="2" xfId="3" applyFont="1" applyFill="1" applyBorder="1" applyAlignment="1">
      <alignment horizontal="left" vertical="center" wrapText="1"/>
    </xf>
    <xf numFmtId="0" fontId="3" fillId="0" borderId="6" xfId="3" applyFont="1" applyFill="1" applyBorder="1" applyAlignment="1">
      <alignment horizontal="center" wrapText="1"/>
    </xf>
    <xf numFmtId="0" fontId="3" fillId="3" borderId="7" xfId="3" applyFont="1" applyFill="1" applyBorder="1" applyAlignment="1">
      <alignment horizontal="left" vertical="center" wrapText="1"/>
    </xf>
    <xf numFmtId="0" fontId="3" fillId="3" borderId="7" xfId="3" quotePrefix="1" applyFont="1" applyFill="1" applyBorder="1" applyAlignment="1">
      <alignment horizontal="left" vertical="center" wrapText="1"/>
    </xf>
    <xf numFmtId="0" fontId="6" fillId="3" borderId="7" xfId="4" quotePrefix="1" applyFont="1" applyFill="1" applyBorder="1" applyAlignment="1">
      <alignment horizontal="left" vertical="center" wrapText="1"/>
    </xf>
    <xf numFmtId="0" fontId="3" fillId="0" borderId="6" xfId="3" applyFont="1" applyFill="1" applyBorder="1" applyAlignment="1">
      <alignment horizontal="center" vertical="center" wrapText="1"/>
    </xf>
    <xf numFmtId="164" fontId="3" fillId="3" borderId="0" xfId="3" applyNumberFormat="1" applyFont="1" applyFill="1" applyBorder="1" applyAlignment="1">
      <alignment horizontal="left" vertical="center" wrapText="1"/>
    </xf>
    <xf numFmtId="165" fontId="3" fillId="0" borderId="0" xfId="1" applyNumberFormat="1" applyFont="1" applyAlignment="1">
      <alignment vertical="center" wrapText="1"/>
    </xf>
    <xf numFmtId="165" fontId="3" fillId="0" borderId="0" xfId="1" applyNumberFormat="1" applyFont="1"/>
    <xf numFmtId="164" fontId="3" fillId="3" borderId="7" xfId="3" applyNumberFormat="1" applyFont="1" applyFill="1" applyBorder="1" applyAlignment="1">
      <alignment horizontal="right" vertical="center" wrapText="1"/>
    </xf>
    <xf numFmtId="166" fontId="3" fillId="0" borderId="0" xfId="3" applyNumberFormat="1" applyFont="1" applyFill="1" applyAlignment="1">
      <alignment wrapText="1"/>
    </xf>
    <xf numFmtId="0" fontId="3" fillId="0" borderId="13" xfId="3" applyFont="1" applyFill="1" applyBorder="1" applyAlignment="1">
      <alignment horizontal="center" wrapText="1"/>
    </xf>
    <xf numFmtId="14" fontId="3" fillId="3" borderId="14" xfId="3" applyNumberFormat="1" applyFont="1" applyFill="1" applyBorder="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3" applyFont="1" applyFill="1" applyAlignment="1">
      <alignment vertical="center"/>
    </xf>
    <xf numFmtId="0" fontId="7" fillId="0" borderId="16" xfId="2" applyFont="1" applyFill="1" applyBorder="1" applyAlignment="1">
      <alignment horizontal="center" vertical="center" wrapText="1"/>
    </xf>
    <xf numFmtId="167" fontId="7" fillId="0" borderId="16" xfId="2" applyNumberFormat="1" applyFont="1" applyFill="1" applyBorder="1" applyAlignment="1">
      <alignment horizontal="center" vertical="center" wrapText="1"/>
    </xf>
    <xf numFmtId="0" fontId="4" fillId="0" borderId="0" xfId="3" applyFont="1" applyFill="1" applyAlignment="1">
      <alignment horizontal="center" vertical="center" wrapText="1"/>
    </xf>
    <xf numFmtId="0" fontId="4" fillId="0" borderId="0" xfId="0" applyFont="1" applyAlignment="1">
      <alignment horizontal="center" vertical="center"/>
    </xf>
    <xf numFmtId="0" fontId="3" fillId="0" borderId="16" xfId="3" applyFont="1" applyFill="1" applyBorder="1" applyAlignment="1">
      <alignment horizontal="center" vertical="center" wrapText="1"/>
    </xf>
    <xf numFmtId="15" fontId="3" fillId="0" borderId="16" xfId="3" applyNumberFormat="1" applyFont="1" applyFill="1" applyBorder="1" applyAlignment="1">
      <alignment horizontal="center" vertical="center" wrapText="1"/>
    </xf>
    <xf numFmtId="0" fontId="3" fillId="3" borderId="0" xfId="3" applyFont="1" applyFill="1" applyAlignment="1">
      <alignment wrapText="1"/>
    </xf>
    <xf numFmtId="168" fontId="3" fillId="0" borderId="16" xfId="3" applyNumberFormat="1" applyFont="1" applyFill="1" applyBorder="1" applyAlignment="1">
      <alignment horizontal="center" vertical="center" wrapText="1"/>
    </xf>
    <xf numFmtId="0" fontId="3" fillId="0" borderId="16" xfId="0" applyFont="1" applyFill="1" applyBorder="1" applyAlignment="1">
      <alignment horizontal="center" vertical="center"/>
    </xf>
    <xf numFmtId="0" fontId="10" fillId="0" borderId="16" xfId="0" applyFont="1" applyFill="1" applyBorder="1" applyAlignment="1">
      <alignment vertical="center" wrapText="1"/>
    </xf>
    <xf numFmtId="0" fontId="3" fillId="0" borderId="0" xfId="3" applyFont="1" applyFill="1" applyBorder="1" applyAlignment="1">
      <alignment horizontal="center" wrapText="1"/>
    </xf>
    <xf numFmtId="0" fontId="3" fillId="3" borderId="0"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0" xfId="3" applyFont="1" applyFill="1" applyBorder="1" applyAlignment="1">
      <alignment vertical="center" wrapText="1"/>
    </xf>
    <xf numFmtId="0" fontId="11" fillId="0" borderId="16" xfId="2" applyFont="1" applyFill="1" applyBorder="1" applyAlignment="1">
      <alignment horizontal="center" wrapText="1"/>
    </xf>
    <xf numFmtId="0" fontId="11" fillId="3" borderId="16" xfId="2" applyFont="1" applyFill="1" applyBorder="1" applyAlignment="1">
      <alignment horizontal="left" wrapText="1"/>
    </xf>
    <xf numFmtId="0" fontId="11" fillId="0" borderId="16" xfId="2" applyFont="1" applyFill="1" applyBorder="1" applyAlignment="1">
      <alignment wrapText="1"/>
    </xf>
    <xf numFmtId="0" fontId="3" fillId="0" borderId="0" xfId="5" applyFont="1" applyFill="1" applyBorder="1" applyAlignment="1">
      <alignment horizontal="center" wrapText="1"/>
    </xf>
    <xf numFmtId="0" fontId="3" fillId="3" borderId="0" xfId="5" applyFont="1" applyFill="1" applyBorder="1" applyAlignment="1">
      <alignment horizontal="left" wrapText="1"/>
    </xf>
    <xf numFmtId="0" fontId="3" fillId="0" borderId="0" xfId="5" applyFont="1" applyFill="1" applyBorder="1" applyAlignment="1">
      <alignment wrapText="1"/>
    </xf>
    <xf numFmtId="0" fontId="3" fillId="0" borderId="0" xfId="3" applyFont="1" applyFill="1" applyBorder="1" applyAlignment="1">
      <alignment wrapText="1"/>
    </xf>
    <xf numFmtId="167" fontId="3" fillId="0" borderId="0" xfId="3" applyNumberFormat="1" applyFont="1" applyFill="1" applyBorder="1" applyAlignment="1">
      <alignment horizontal="left" vertical="center" wrapText="1"/>
    </xf>
    <xf numFmtId="167" fontId="3" fillId="0" borderId="0" xfId="3" applyNumberFormat="1" applyFont="1" applyFill="1" applyBorder="1" applyAlignment="1">
      <alignment horizontal="center" wrapText="1"/>
    </xf>
    <xf numFmtId="0" fontId="3" fillId="3" borderId="15" xfId="3" applyFont="1" applyFill="1" applyBorder="1" applyAlignment="1">
      <alignment horizontal="left" vertical="center" wrapText="1"/>
    </xf>
    <xf numFmtId="0" fontId="4" fillId="0" borderId="0" xfId="3" applyFont="1" applyFill="1" applyBorder="1" applyAlignment="1">
      <alignment horizontal="center" vertical="center"/>
    </xf>
    <xf numFmtId="0" fontId="4" fillId="0" borderId="16" xfId="0" applyFont="1" applyBorder="1" applyAlignment="1">
      <alignment horizontal="center" vertical="center"/>
    </xf>
    <xf numFmtId="0" fontId="3" fillId="0" borderId="16" xfId="0" applyFont="1" applyBorder="1"/>
    <xf numFmtId="0" fontId="8" fillId="0" borderId="16" xfId="3" applyFont="1" applyFill="1" applyBorder="1" applyAlignment="1">
      <alignment horizontal="left" vertical="center" wrapText="1"/>
    </xf>
    <xf numFmtId="0" fontId="3" fillId="0" borderId="16" xfId="3" applyFont="1" applyFill="1" applyBorder="1" applyAlignment="1">
      <alignment horizontal="left" vertical="center" wrapText="1"/>
    </xf>
    <xf numFmtId="0" fontId="3" fillId="0" borderId="16" xfId="3" applyFont="1" applyFill="1" applyBorder="1" applyAlignment="1">
      <alignment vertical="center" wrapText="1"/>
    </xf>
    <xf numFmtId="165" fontId="3" fillId="0" borderId="16" xfId="1" applyNumberFormat="1" applyFont="1" applyFill="1" applyBorder="1" applyAlignment="1">
      <alignment horizontal="center" vertical="center" wrapText="1"/>
    </xf>
    <xf numFmtId="0" fontId="3" fillId="0" borderId="16" xfId="3" applyFont="1" applyFill="1" applyBorder="1" applyAlignment="1">
      <alignment wrapText="1"/>
    </xf>
    <xf numFmtId="0" fontId="10" fillId="0" borderId="16" xfId="3" applyFont="1" applyFill="1" applyBorder="1" applyAlignment="1">
      <alignment horizontal="center" vertical="center" wrapText="1"/>
    </xf>
    <xf numFmtId="165" fontId="3" fillId="0" borderId="16" xfId="0" applyNumberFormat="1" applyFont="1" applyFill="1" applyBorder="1" applyAlignment="1">
      <alignment horizontal="center" vertical="center"/>
    </xf>
    <xf numFmtId="0" fontId="8" fillId="0" borderId="16" xfId="0" applyFont="1" applyFill="1" applyBorder="1" applyAlignment="1">
      <alignment vertical="center" wrapText="1"/>
    </xf>
    <xf numFmtId="165" fontId="3" fillId="0" borderId="16" xfId="1" applyNumberFormat="1" applyFont="1" applyFill="1" applyBorder="1" applyAlignment="1">
      <alignment vertical="center"/>
    </xf>
    <xf numFmtId="0" fontId="0" fillId="0" borderId="16" xfId="0" applyFill="1" applyBorder="1" applyAlignment="1">
      <alignment vertical="center" wrapText="1"/>
    </xf>
    <xf numFmtId="14" fontId="0" fillId="0" borderId="16" xfId="0" applyNumberFormat="1" applyFill="1" applyBorder="1" applyAlignment="1">
      <alignment horizontal="center" vertical="center"/>
    </xf>
    <xf numFmtId="0" fontId="3" fillId="0" borderId="16" xfId="5" applyFont="1" applyFill="1" applyBorder="1" applyAlignment="1">
      <alignment horizontal="left" vertical="center" wrapText="1"/>
    </xf>
    <xf numFmtId="0" fontId="9" fillId="0" borderId="16" xfId="5" applyFont="1" applyFill="1" applyBorder="1" applyAlignment="1">
      <alignment horizontal="left" vertical="top" wrapText="1"/>
    </xf>
    <xf numFmtId="0" fontId="4" fillId="0" borderId="0" xfId="3" applyFont="1" applyFill="1" applyAlignment="1">
      <alignment horizontal="center" vertical="center" wrapText="1"/>
    </xf>
    <xf numFmtId="0" fontId="4" fillId="0" borderId="0" xfId="3" applyFont="1" applyFill="1" applyAlignment="1">
      <alignment horizontal="left" vertical="center"/>
    </xf>
    <xf numFmtId="0" fontId="3" fillId="0" borderId="3"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4" fillId="0" borderId="16" xfId="5" applyFont="1" applyFill="1" applyBorder="1" applyAlignment="1">
      <alignment horizontal="center" wrapText="1"/>
    </xf>
    <xf numFmtId="0" fontId="4" fillId="0" borderId="17" xfId="5" applyFont="1" applyFill="1" applyBorder="1" applyAlignment="1">
      <alignment horizontal="center" wrapText="1"/>
    </xf>
    <xf numFmtId="0" fontId="3" fillId="0" borderId="15" xfId="5" applyFont="1" applyFill="1" applyBorder="1" applyAlignment="1">
      <alignment horizontal="center" wrapText="1"/>
    </xf>
  </cellXfs>
  <cellStyles count="6">
    <cellStyle name="Énfasis1" xfId="2" builtinId="29"/>
    <cellStyle name="Hipervínculo" xfId="4" builtinId="8"/>
    <cellStyle name="Moneda" xfId="1" builtinId="4"/>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rmeniaamable.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98"/>
  <sheetViews>
    <sheetView tabSelected="1" topLeftCell="A4" workbookViewId="0">
      <selection activeCell="C14" sqref="C14"/>
    </sheetView>
  </sheetViews>
  <sheetFormatPr baseColWidth="10" defaultRowHeight="12" x14ac:dyDescent="0.2"/>
  <cols>
    <col min="1" max="1" width="6.28515625" style="1" customWidth="1"/>
    <col min="2" max="2" width="19.7109375" style="6" customWidth="1"/>
    <col min="3" max="3" width="84.7109375" style="24" customWidth="1"/>
    <col min="4" max="4" width="17.42578125" style="6" customWidth="1"/>
    <col min="5" max="5" width="19.42578125" style="25" customWidth="1"/>
    <col min="6" max="6" width="15.85546875" style="26" customWidth="1"/>
    <col min="7" max="7" width="17.85546875" style="26" customWidth="1"/>
    <col min="8" max="8" width="17.28515625" style="6" customWidth="1"/>
    <col min="9" max="9" width="15.85546875" style="6" customWidth="1"/>
    <col min="10" max="10" width="11.42578125" style="6"/>
    <col min="11" max="11" width="15.7109375" style="6" bestFit="1" customWidth="1"/>
    <col min="12" max="12" width="44" style="7" customWidth="1"/>
    <col min="13" max="256" width="11.42578125" style="6"/>
    <col min="257" max="257" width="6.28515625" style="6" customWidth="1"/>
    <col min="258" max="258" width="19.7109375" style="6" customWidth="1"/>
    <col min="259" max="259" width="84.7109375" style="6" customWidth="1"/>
    <col min="260" max="260" width="17.42578125" style="6" customWidth="1"/>
    <col min="261" max="261" width="19.42578125" style="6" customWidth="1"/>
    <col min="262" max="262" width="15.85546875" style="6" customWidth="1"/>
    <col min="263" max="263" width="17.85546875" style="6" customWidth="1"/>
    <col min="264" max="264" width="17.28515625" style="6" customWidth="1"/>
    <col min="265" max="265" width="15.85546875" style="6" customWidth="1"/>
    <col min="266" max="266" width="11.42578125" style="6"/>
    <col min="267" max="267" width="15.7109375" style="6" bestFit="1" customWidth="1"/>
    <col min="268" max="268" width="44" style="6" customWidth="1"/>
    <col min="269" max="512" width="11.42578125" style="6"/>
    <col min="513" max="513" width="6.28515625" style="6" customWidth="1"/>
    <col min="514" max="514" width="19.7109375" style="6" customWidth="1"/>
    <col min="515" max="515" width="84.7109375" style="6" customWidth="1"/>
    <col min="516" max="516" width="17.42578125" style="6" customWidth="1"/>
    <col min="517" max="517" width="19.42578125" style="6" customWidth="1"/>
    <col min="518" max="518" width="15.85546875" style="6" customWidth="1"/>
    <col min="519" max="519" width="17.85546875" style="6" customWidth="1"/>
    <col min="520" max="520" width="17.28515625" style="6" customWidth="1"/>
    <col min="521" max="521" width="15.85546875" style="6" customWidth="1"/>
    <col min="522" max="522" width="11.42578125" style="6"/>
    <col min="523" max="523" width="15.7109375" style="6" bestFit="1" customWidth="1"/>
    <col min="524" max="524" width="44" style="6" customWidth="1"/>
    <col min="525" max="768" width="11.42578125" style="6"/>
    <col min="769" max="769" width="6.28515625" style="6" customWidth="1"/>
    <col min="770" max="770" width="19.7109375" style="6" customWidth="1"/>
    <col min="771" max="771" width="84.7109375" style="6" customWidth="1"/>
    <col min="772" max="772" width="17.42578125" style="6" customWidth="1"/>
    <col min="773" max="773" width="19.42578125" style="6" customWidth="1"/>
    <col min="774" max="774" width="15.85546875" style="6" customWidth="1"/>
    <col min="775" max="775" width="17.85546875" style="6" customWidth="1"/>
    <col min="776" max="776" width="17.28515625" style="6" customWidth="1"/>
    <col min="777" max="777" width="15.85546875" style="6" customWidth="1"/>
    <col min="778" max="778" width="11.42578125" style="6"/>
    <col min="779" max="779" width="15.7109375" style="6" bestFit="1" customWidth="1"/>
    <col min="780" max="780" width="44" style="6" customWidth="1"/>
    <col min="781" max="1024" width="11.42578125" style="6"/>
    <col min="1025" max="1025" width="6.28515625" style="6" customWidth="1"/>
    <col min="1026" max="1026" width="19.7109375" style="6" customWidth="1"/>
    <col min="1027" max="1027" width="84.7109375" style="6" customWidth="1"/>
    <col min="1028" max="1028" width="17.42578125" style="6" customWidth="1"/>
    <col min="1029" max="1029" width="19.42578125" style="6" customWidth="1"/>
    <col min="1030" max="1030" width="15.85546875" style="6" customWidth="1"/>
    <col min="1031" max="1031" width="17.85546875" style="6" customWidth="1"/>
    <col min="1032" max="1032" width="17.28515625" style="6" customWidth="1"/>
    <col min="1033" max="1033" width="15.85546875" style="6" customWidth="1"/>
    <col min="1034" max="1034" width="11.42578125" style="6"/>
    <col min="1035" max="1035" width="15.7109375" style="6" bestFit="1" customWidth="1"/>
    <col min="1036" max="1036" width="44" style="6" customWidth="1"/>
    <col min="1037" max="1280" width="11.42578125" style="6"/>
    <col min="1281" max="1281" width="6.28515625" style="6" customWidth="1"/>
    <col min="1282" max="1282" width="19.7109375" style="6" customWidth="1"/>
    <col min="1283" max="1283" width="84.7109375" style="6" customWidth="1"/>
    <col min="1284" max="1284" width="17.42578125" style="6" customWidth="1"/>
    <col min="1285" max="1285" width="19.42578125" style="6" customWidth="1"/>
    <col min="1286" max="1286" width="15.85546875" style="6" customWidth="1"/>
    <col min="1287" max="1287" width="17.85546875" style="6" customWidth="1"/>
    <col min="1288" max="1288" width="17.28515625" style="6" customWidth="1"/>
    <col min="1289" max="1289" width="15.85546875" style="6" customWidth="1"/>
    <col min="1290" max="1290" width="11.42578125" style="6"/>
    <col min="1291" max="1291" width="15.7109375" style="6" bestFit="1" customWidth="1"/>
    <col min="1292" max="1292" width="44" style="6" customWidth="1"/>
    <col min="1293" max="1536" width="11.42578125" style="6"/>
    <col min="1537" max="1537" width="6.28515625" style="6" customWidth="1"/>
    <col min="1538" max="1538" width="19.7109375" style="6" customWidth="1"/>
    <col min="1539" max="1539" width="84.7109375" style="6" customWidth="1"/>
    <col min="1540" max="1540" width="17.42578125" style="6" customWidth="1"/>
    <col min="1541" max="1541" width="19.42578125" style="6" customWidth="1"/>
    <col min="1542" max="1542" width="15.85546875" style="6" customWidth="1"/>
    <col min="1543" max="1543" width="17.85546875" style="6" customWidth="1"/>
    <col min="1544" max="1544" width="17.28515625" style="6" customWidth="1"/>
    <col min="1545" max="1545" width="15.85546875" style="6" customWidth="1"/>
    <col min="1546" max="1546" width="11.42578125" style="6"/>
    <col min="1547" max="1547" width="15.7109375" style="6" bestFit="1" customWidth="1"/>
    <col min="1548" max="1548" width="44" style="6" customWidth="1"/>
    <col min="1549" max="1792" width="11.42578125" style="6"/>
    <col min="1793" max="1793" width="6.28515625" style="6" customWidth="1"/>
    <col min="1794" max="1794" width="19.7109375" style="6" customWidth="1"/>
    <col min="1795" max="1795" width="84.7109375" style="6" customWidth="1"/>
    <col min="1796" max="1796" width="17.42578125" style="6" customWidth="1"/>
    <col min="1797" max="1797" width="19.42578125" style="6" customWidth="1"/>
    <col min="1798" max="1798" width="15.85546875" style="6" customWidth="1"/>
    <col min="1799" max="1799" width="17.85546875" style="6" customWidth="1"/>
    <col min="1800" max="1800" width="17.28515625" style="6" customWidth="1"/>
    <col min="1801" max="1801" width="15.85546875" style="6" customWidth="1"/>
    <col min="1802" max="1802" width="11.42578125" style="6"/>
    <col min="1803" max="1803" width="15.7109375" style="6" bestFit="1" customWidth="1"/>
    <col min="1804" max="1804" width="44" style="6" customWidth="1"/>
    <col min="1805" max="2048" width="11.42578125" style="6"/>
    <col min="2049" max="2049" width="6.28515625" style="6" customWidth="1"/>
    <col min="2050" max="2050" width="19.7109375" style="6" customWidth="1"/>
    <col min="2051" max="2051" width="84.7109375" style="6" customWidth="1"/>
    <col min="2052" max="2052" width="17.42578125" style="6" customWidth="1"/>
    <col min="2053" max="2053" width="19.42578125" style="6" customWidth="1"/>
    <col min="2054" max="2054" width="15.85546875" style="6" customWidth="1"/>
    <col min="2055" max="2055" width="17.85546875" style="6" customWidth="1"/>
    <col min="2056" max="2056" width="17.28515625" style="6" customWidth="1"/>
    <col min="2057" max="2057" width="15.85546875" style="6" customWidth="1"/>
    <col min="2058" max="2058" width="11.42578125" style="6"/>
    <col min="2059" max="2059" width="15.7109375" style="6" bestFit="1" customWidth="1"/>
    <col min="2060" max="2060" width="44" style="6" customWidth="1"/>
    <col min="2061" max="2304" width="11.42578125" style="6"/>
    <col min="2305" max="2305" width="6.28515625" style="6" customWidth="1"/>
    <col min="2306" max="2306" width="19.7109375" style="6" customWidth="1"/>
    <col min="2307" max="2307" width="84.7109375" style="6" customWidth="1"/>
    <col min="2308" max="2308" width="17.42578125" style="6" customWidth="1"/>
    <col min="2309" max="2309" width="19.42578125" style="6" customWidth="1"/>
    <col min="2310" max="2310" width="15.85546875" style="6" customWidth="1"/>
    <col min="2311" max="2311" width="17.85546875" style="6" customWidth="1"/>
    <col min="2312" max="2312" width="17.28515625" style="6" customWidth="1"/>
    <col min="2313" max="2313" width="15.85546875" style="6" customWidth="1"/>
    <col min="2314" max="2314" width="11.42578125" style="6"/>
    <col min="2315" max="2315" width="15.7109375" style="6" bestFit="1" customWidth="1"/>
    <col min="2316" max="2316" width="44" style="6" customWidth="1"/>
    <col min="2317" max="2560" width="11.42578125" style="6"/>
    <col min="2561" max="2561" width="6.28515625" style="6" customWidth="1"/>
    <col min="2562" max="2562" width="19.7109375" style="6" customWidth="1"/>
    <col min="2563" max="2563" width="84.7109375" style="6" customWidth="1"/>
    <col min="2564" max="2564" width="17.42578125" style="6" customWidth="1"/>
    <col min="2565" max="2565" width="19.42578125" style="6" customWidth="1"/>
    <col min="2566" max="2566" width="15.85546875" style="6" customWidth="1"/>
    <col min="2567" max="2567" width="17.85546875" style="6" customWidth="1"/>
    <col min="2568" max="2568" width="17.28515625" style="6" customWidth="1"/>
    <col min="2569" max="2569" width="15.85546875" style="6" customWidth="1"/>
    <col min="2570" max="2570" width="11.42578125" style="6"/>
    <col min="2571" max="2571" width="15.7109375" style="6" bestFit="1" customWidth="1"/>
    <col min="2572" max="2572" width="44" style="6" customWidth="1"/>
    <col min="2573" max="2816" width="11.42578125" style="6"/>
    <col min="2817" max="2817" width="6.28515625" style="6" customWidth="1"/>
    <col min="2818" max="2818" width="19.7109375" style="6" customWidth="1"/>
    <col min="2819" max="2819" width="84.7109375" style="6" customWidth="1"/>
    <col min="2820" max="2820" width="17.42578125" style="6" customWidth="1"/>
    <col min="2821" max="2821" width="19.42578125" style="6" customWidth="1"/>
    <col min="2822" max="2822" width="15.85546875" style="6" customWidth="1"/>
    <col min="2823" max="2823" width="17.85546875" style="6" customWidth="1"/>
    <col min="2824" max="2824" width="17.28515625" style="6" customWidth="1"/>
    <col min="2825" max="2825" width="15.85546875" style="6" customWidth="1"/>
    <col min="2826" max="2826" width="11.42578125" style="6"/>
    <col min="2827" max="2827" width="15.7109375" style="6" bestFit="1" customWidth="1"/>
    <col min="2828" max="2828" width="44" style="6" customWidth="1"/>
    <col min="2829" max="3072" width="11.42578125" style="6"/>
    <col min="3073" max="3073" width="6.28515625" style="6" customWidth="1"/>
    <col min="3074" max="3074" width="19.7109375" style="6" customWidth="1"/>
    <col min="3075" max="3075" width="84.7109375" style="6" customWidth="1"/>
    <col min="3076" max="3076" width="17.42578125" style="6" customWidth="1"/>
    <col min="3077" max="3077" width="19.42578125" style="6" customWidth="1"/>
    <col min="3078" max="3078" width="15.85546875" style="6" customWidth="1"/>
    <col min="3079" max="3079" width="17.85546875" style="6" customWidth="1"/>
    <col min="3080" max="3080" width="17.28515625" style="6" customWidth="1"/>
    <col min="3081" max="3081" width="15.85546875" style="6" customWidth="1"/>
    <col min="3082" max="3082" width="11.42578125" style="6"/>
    <col min="3083" max="3083" width="15.7109375" style="6" bestFit="1" customWidth="1"/>
    <col min="3084" max="3084" width="44" style="6" customWidth="1"/>
    <col min="3085" max="3328" width="11.42578125" style="6"/>
    <col min="3329" max="3329" width="6.28515625" style="6" customWidth="1"/>
    <col min="3330" max="3330" width="19.7109375" style="6" customWidth="1"/>
    <col min="3331" max="3331" width="84.7109375" style="6" customWidth="1"/>
    <col min="3332" max="3332" width="17.42578125" style="6" customWidth="1"/>
    <col min="3333" max="3333" width="19.42578125" style="6" customWidth="1"/>
    <col min="3334" max="3334" width="15.85546875" style="6" customWidth="1"/>
    <col min="3335" max="3335" width="17.85546875" style="6" customWidth="1"/>
    <col min="3336" max="3336" width="17.28515625" style="6" customWidth="1"/>
    <col min="3337" max="3337" width="15.85546875" style="6" customWidth="1"/>
    <col min="3338" max="3338" width="11.42578125" style="6"/>
    <col min="3339" max="3339" width="15.7109375" style="6" bestFit="1" customWidth="1"/>
    <col min="3340" max="3340" width="44" style="6" customWidth="1"/>
    <col min="3341" max="3584" width="11.42578125" style="6"/>
    <col min="3585" max="3585" width="6.28515625" style="6" customWidth="1"/>
    <col min="3586" max="3586" width="19.7109375" style="6" customWidth="1"/>
    <col min="3587" max="3587" width="84.7109375" style="6" customWidth="1"/>
    <col min="3588" max="3588" width="17.42578125" style="6" customWidth="1"/>
    <col min="3589" max="3589" width="19.42578125" style="6" customWidth="1"/>
    <col min="3590" max="3590" width="15.85546875" style="6" customWidth="1"/>
    <col min="3591" max="3591" width="17.85546875" style="6" customWidth="1"/>
    <col min="3592" max="3592" width="17.28515625" style="6" customWidth="1"/>
    <col min="3593" max="3593" width="15.85546875" style="6" customWidth="1"/>
    <col min="3594" max="3594" width="11.42578125" style="6"/>
    <col min="3595" max="3595" width="15.7109375" style="6" bestFit="1" customWidth="1"/>
    <col min="3596" max="3596" width="44" style="6" customWidth="1"/>
    <col min="3597" max="3840" width="11.42578125" style="6"/>
    <col min="3841" max="3841" width="6.28515625" style="6" customWidth="1"/>
    <col min="3842" max="3842" width="19.7109375" style="6" customWidth="1"/>
    <col min="3843" max="3843" width="84.7109375" style="6" customWidth="1"/>
    <col min="3844" max="3844" width="17.42578125" style="6" customWidth="1"/>
    <col min="3845" max="3845" width="19.42578125" style="6" customWidth="1"/>
    <col min="3846" max="3846" width="15.85546875" style="6" customWidth="1"/>
    <col min="3847" max="3847" width="17.85546875" style="6" customWidth="1"/>
    <col min="3848" max="3848" width="17.28515625" style="6" customWidth="1"/>
    <col min="3849" max="3849" width="15.85546875" style="6" customWidth="1"/>
    <col min="3850" max="3850" width="11.42578125" style="6"/>
    <col min="3851" max="3851" width="15.7109375" style="6" bestFit="1" customWidth="1"/>
    <col min="3852" max="3852" width="44" style="6" customWidth="1"/>
    <col min="3853" max="4096" width="11.42578125" style="6"/>
    <col min="4097" max="4097" width="6.28515625" style="6" customWidth="1"/>
    <col min="4098" max="4098" width="19.7109375" style="6" customWidth="1"/>
    <col min="4099" max="4099" width="84.7109375" style="6" customWidth="1"/>
    <col min="4100" max="4100" width="17.42578125" style="6" customWidth="1"/>
    <col min="4101" max="4101" width="19.42578125" style="6" customWidth="1"/>
    <col min="4102" max="4102" width="15.85546875" style="6" customWidth="1"/>
    <col min="4103" max="4103" width="17.85546875" style="6" customWidth="1"/>
    <col min="4104" max="4104" width="17.28515625" style="6" customWidth="1"/>
    <col min="4105" max="4105" width="15.85546875" style="6" customWidth="1"/>
    <col min="4106" max="4106" width="11.42578125" style="6"/>
    <col min="4107" max="4107" width="15.7109375" style="6" bestFit="1" customWidth="1"/>
    <col min="4108" max="4108" width="44" style="6" customWidth="1"/>
    <col min="4109" max="4352" width="11.42578125" style="6"/>
    <col min="4353" max="4353" width="6.28515625" style="6" customWidth="1"/>
    <col min="4354" max="4354" width="19.7109375" style="6" customWidth="1"/>
    <col min="4355" max="4355" width="84.7109375" style="6" customWidth="1"/>
    <col min="4356" max="4356" width="17.42578125" style="6" customWidth="1"/>
    <col min="4357" max="4357" width="19.42578125" style="6" customWidth="1"/>
    <col min="4358" max="4358" width="15.85546875" style="6" customWidth="1"/>
    <col min="4359" max="4359" width="17.85546875" style="6" customWidth="1"/>
    <col min="4360" max="4360" width="17.28515625" style="6" customWidth="1"/>
    <col min="4361" max="4361" width="15.85546875" style="6" customWidth="1"/>
    <col min="4362" max="4362" width="11.42578125" style="6"/>
    <col min="4363" max="4363" width="15.7109375" style="6" bestFit="1" customWidth="1"/>
    <col min="4364" max="4364" width="44" style="6" customWidth="1"/>
    <col min="4365" max="4608" width="11.42578125" style="6"/>
    <col min="4609" max="4609" width="6.28515625" style="6" customWidth="1"/>
    <col min="4610" max="4610" width="19.7109375" style="6" customWidth="1"/>
    <col min="4611" max="4611" width="84.7109375" style="6" customWidth="1"/>
    <col min="4612" max="4612" width="17.42578125" style="6" customWidth="1"/>
    <col min="4613" max="4613" width="19.42578125" style="6" customWidth="1"/>
    <col min="4614" max="4614" width="15.85546875" style="6" customWidth="1"/>
    <col min="4615" max="4615" width="17.85546875" style="6" customWidth="1"/>
    <col min="4616" max="4616" width="17.28515625" style="6" customWidth="1"/>
    <col min="4617" max="4617" width="15.85546875" style="6" customWidth="1"/>
    <col min="4618" max="4618" width="11.42578125" style="6"/>
    <col min="4619" max="4619" width="15.7109375" style="6" bestFit="1" customWidth="1"/>
    <col min="4620" max="4620" width="44" style="6" customWidth="1"/>
    <col min="4621" max="4864" width="11.42578125" style="6"/>
    <col min="4865" max="4865" width="6.28515625" style="6" customWidth="1"/>
    <col min="4866" max="4866" width="19.7109375" style="6" customWidth="1"/>
    <col min="4867" max="4867" width="84.7109375" style="6" customWidth="1"/>
    <col min="4868" max="4868" width="17.42578125" style="6" customWidth="1"/>
    <col min="4869" max="4869" width="19.42578125" style="6" customWidth="1"/>
    <col min="4870" max="4870" width="15.85546875" style="6" customWidth="1"/>
    <col min="4871" max="4871" width="17.85546875" style="6" customWidth="1"/>
    <col min="4872" max="4872" width="17.28515625" style="6" customWidth="1"/>
    <col min="4873" max="4873" width="15.85546875" style="6" customWidth="1"/>
    <col min="4874" max="4874" width="11.42578125" style="6"/>
    <col min="4875" max="4875" width="15.7109375" style="6" bestFit="1" customWidth="1"/>
    <col min="4876" max="4876" width="44" style="6" customWidth="1"/>
    <col min="4877" max="5120" width="11.42578125" style="6"/>
    <col min="5121" max="5121" width="6.28515625" style="6" customWidth="1"/>
    <col min="5122" max="5122" width="19.7109375" style="6" customWidth="1"/>
    <col min="5123" max="5123" width="84.7109375" style="6" customWidth="1"/>
    <col min="5124" max="5124" width="17.42578125" style="6" customWidth="1"/>
    <col min="5125" max="5125" width="19.42578125" style="6" customWidth="1"/>
    <col min="5126" max="5126" width="15.85546875" style="6" customWidth="1"/>
    <col min="5127" max="5127" width="17.85546875" style="6" customWidth="1"/>
    <col min="5128" max="5128" width="17.28515625" style="6" customWidth="1"/>
    <col min="5129" max="5129" width="15.85546875" style="6" customWidth="1"/>
    <col min="5130" max="5130" width="11.42578125" style="6"/>
    <col min="5131" max="5131" width="15.7109375" style="6" bestFit="1" customWidth="1"/>
    <col min="5132" max="5132" width="44" style="6" customWidth="1"/>
    <col min="5133" max="5376" width="11.42578125" style="6"/>
    <col min="5377" max="5377" width="6.28515625" style="6" customWidth="1"/>
    <col min="5378" max="5378" width="19.7109375" style="6" customWidth="1"/>
    <col min="5379" max="5379" width="84.7109375" style="6" customWidth="1"/>
    <col min="5380" max="5380" width="17.42578125" style="6" customWidth="1"/>
    <col min="5381" max="5381" width="19.42578125" style="6" customWidth="1"/>
    <col min="5382" max="5382" width="15.85546875" style="6" customWidth="1"/>
    <col min="5383" max="5383" width="17.85546875" style="6" customWidth="1"/>
    <col min="5384" max="5384" width="17.28515625" style="6" customWidth="1"/>
    <col min="5385" max="5385" width="15.85546875" style="6" customWidth="1"/>
    <col min="5386" max="5386" width="11.42578125" style="6"/>
    <col min="5387" max="5387" width="15.7109375" style="6" bestFit="1" customWidth="1"/>
    <col min="5388" max="5388" width="44" style="6" customWidth="1"/>
    <col min="5389" max="5632" width="11.42578125" style="6"/>
    <col min="5633" max="5633" width="6.28515625" style="6" customWidth="1"/>
    <col min="5634" max="5634" width="19.7109375" style="6" customWidth="1"/>
    <col min="5635" max="5635" width="84.7109375" style="6" customWidth="1"/>
    <col min="5636" max="5636" width="17.42578125" style="6" customWidth="1"/>
    <col min="5637" max="5637" width="19.42578125" style="6" customWidth="1"/>
    <col min="5638" max="5638" width="15.85546875" style="6" customWidth="1"/>
    <col min="5639" max="5639" width="17.85546875" style="6" customWidth="1"/>
    <col min="5640" max="5640" width="17.28515625" style="6" customWidth="1"/>
    <col min="5641" max="5641" width="15.85546875" style="6" customWidth="1"/>
    <col min="5642" max="5642" width="11.42578125" style="6"/>
    <col min="5643" max="5643" width="15.7109375" style="6" bestFit="1" customWidth="1"/>
    <col min="5644" max="5644" width="44" style="6" customWidth="1"/>
    <col min="5645" max="5888" width="11.42578125" style="6"/>
    <col min="5889" max="5889" width="6.28515625" style="6" customWidth="1"/>
    <col min="5890" max="5890" width="19.7109375" style="6" customWidth="1"/>
    <col min="5891" max="5891" width="84.7109375" style="6" customWidth="1"/>
    <col min="5892" max="5892" width="17.42578125" style="6" customWidth="1"/>
    <col min="5893" max="5893" width="19.42578125" style="6" customWidth="1"/>
    <col min="5894" max="5894" width="15.85546875" style="6" customWidth="1"/>
    <col min="5895" max="5895" width="17.85546875" style="6" customWidth="1"/>
    <col min="5896" max="5896" width="17.28515625" style="6" customWidth="1"/>
    <col min="5897" max="5897" width="15.85546875" style="6" customWidth="1"/>
    <col min="5898" max="5898" width="11.42578125" style="6"/>
    <col min="5899" max="5899" width="15.7109375" style="6" bestFit="1" customWidth="1"/>
    <col min="5900" max="5900" width="44" style="6" customWidth="1"/>
    <col min="5901" max="6144" width="11.42578125" style="6"/>
    <col min="6145" max="6145" width="6.28515625" style="6" customWidth="1"/>
    <col min="6146" max="6146" width="19.7109375" style="6" customWidth="1"/>
    <col min="6147" max="6147" width="84.7109375" style="6" customWidth="1"/>
    <col min="6148" max="6148" width="17.42578125" style="6" customWidth="1"/>
    <col min="6149" max="6149" width="19.42578125" style="6" customWidth="1"/>
    <col min="6150" max="6150" width="15.85546875" style="6" customWidth="1"/>
    <col min="6151" max="6151" width="17.85546875" style="6" customWidth="1"/>
    <col min="6152" max="6152" width="17.28515625" style="6" customWidth="1"/>
    <col min="6153" max="6153" width="15.85546875" style="6" customWidth="1"/>
    <col min="6154" max="6154" width="11.42578125" style="6"/>
    <col min="6155" max="6155" width="15.7109375" style="6" bestFit="1" customWidth="1"/>
    <col min="6156" max="6156" width="44" style="6" customWidth="1"/>
    <col min="6157" max="6400" width="11.42578125" style="6"/>
    <col min="6401" max="6401" width="6.28515625" style="6" customWidth="1"/>
    <col min="6402" max="6402" width="19.7109375" style="6" customWidth="1"/>
    <col min="6403" max="6403" width="84.7109375" style="6" customWidth="1"/>
    <col min="6404" max="6404" width="17.42578125" style="6" customWidth="1"/>
    <col min="6405" max="6405" width="19.42578125" style="6" customWidth="1"/>
    <col min="6406" max="6406" width="15.85546875" style="6" customWidth="1"/>
    <col min="6407" max="6407" width="17.85546875" style="6" customWidth="1"/>
    <col min="6408" max="6408" width="17.28515625" style="6" customWidth="1"/>
    <col min="6409" max="6409" width="15.85546875" style="6" customWidth="1"/>
    <col min="6410" max="6410" width="11.42578125" style="6"/>
    <col min="6411" max="6411" width="15.7109375" style="6" bestFit="1" customWidth="1"/>
    <col min="6412" max="6412" width="44" style="6" customWidth="1"/>
    <col min="6413" max="6656" width="11.42578125" style="6"/>
    <col min="6657" max="6657" width="6.28515625" style="6" customWidth="1"/>
    <col min="6658" max="6658" width="19.7109375" style="6" customWidth="1"/>
    <col min="6659" max="6659" width="84.7109375" style="6" customWidth="1"/>
    <col min="6660" max="6660" width="17.42578125" style="6" customWidth="1"/>
    <col min="6661" max="6661" width="19.42578125" style="6" customWidth="1"/>
    <col min="6662" max="6662" width="15.85546875" style="6" customWidth="1"/>
    <col min="6663" max="6663" width="17.85546875" style="6" customWidth="1"/>
    <col min="6664" max="6664" width="17.28515625" style="6" customWidth="1"/>
    <col min="6665" max="6665" width="15.85546875" style="6" customWidth="1"/>
    <col min="6666" max="6666" width="11.42578125" style="6"/>
    <col min="6667" max="6667" width="15.7109375" style="6" bestFit="1" customWidth="1"/>
    <col min="6668" max="6668" width="44" style="6" customWidth="1"/>
    <col min="6669" max="6912" width="11.42578125" style="6"/>
    <col min="6913" max="6913" width="6.28515625" style="6" customWidth="1"/>
    <col min="6914" max="6914" width="19.7109375" style="6" customWidth="1"/>
    <col min="6915" max="6915" width="84.7109375" style="6" customWidth="1"/>
    <col min="6916" max="6916" width="17.42578125" style="6" customWidth="1"/>
    <col min="6917" max="6917" width="19.42578125" style="6" customWidth="1"/>
    <col min="6918" max="6918" width="15.85546875" style="6" customWidth="1"/>
    <col min="6919" max="6919" width="17.85546875" style="6" customWidth="1"/>
    <col min="6920" max="6920" width="17.28515625" style="6" customWidth="1"/>
    <col min="6921" max="6921" width="15.85546875" style="6" customWidth="1"/>
    <col min="6922" max="6922" width="11.42578125" style="6"/>
    <col min="6923" max="6923" width="15.7109375" style="6" bestFit="1" customWidth="1"/>
    <col min="6924" max="6924" width="44" style="6" customWidth="1"/>
    <col min="6925" max="7168" width="11.42578125" style="6"/>
    <col min="7169" max="7169" width="6.28515625" style="6" customWidth="1"/>
    <col min="7170" max="7170" width="19.7109375" style="6" customWidth="1"/>
    <col min="7171" max="7171" width="84.7109375" style="6" customWidth="1"/>
    <col min="7172" max="7172" width="17.42578125" style="6" customWidth="1"/>
    <col min="7173" max="7173" width="19.42578125" style="6" customWidth="1"/>
    <col min="7174" max="7174" width="15.85546875" style="6" customWidth="1"/>
    <col min="7175" max="7175" width="17.85546875" style="6" customWidth="1"/>
    <col min="7176" max="7176" width="17.28515625" style="6" customWidth="1"/>
    <col min="7177" max="7177" width="15.85546875" style="6" customWidth="1"/>
    <col min="7178" max="7178" width="11.42578125" style="6"/>
    <col min="7179" max="7179" width="15.7109375" style="6" bestFit="1" customWidth="1"/>
    <col min="7180" max="7180" width="44" style="6" customWidth="1"/>
    <col min="7181" max="7424" width="11.42578125" style="6"/>
    <col min="7425" max="7425" width="6.28515625" style="6" customWidth="1"/>
    <col min="7426" max="7426" width="19.7109375" style="6" customWidth="1"/>
    <col min="7427" max="7427" width="84.7109375" style="6" customWidth="1"/>
    <col min="7428" max="7428" width="17.42578125" style="6" customWidth="1"/>
    <col min="7429" max="7429" width="19.42578125" style="6" customWidth="1"/>
    <col min="7430" max="7430" width="15.85546875" style="6" customWidth="1"/>
    <col min="7431" max="7431" width="17.85546875" style="6" customWidth="1"/>
    <col min="7432" max="7432" width="17.28515625" style="6" customWidth="1"/>
    <col min="7433" max="7433" width="15.85546875" style="6" customWidth="1"/>
    <col min="7434" max="7434" width="11.42578125" style="6"/>
    <col min="7435" max="7435" width="15.7109375" style="6" bestFit="1" customWidth="1"/>
    <col min="7436" max="7436" width="44" style="6" customWidth="1"/>
    <col min="7437" max="7680" width="11.42578125" style="6"/>
    <col min="7681" max="7681" width="6.28515625" style="6" customWidth="1"/>
    <col min="7682" max="7682" width="19.7109375" style="6" customWidth="1"/>
    <col min="7683" max="7683" width="84.7109375" style="6" customWidth="1"/>
    <col min="7684" max="7684" width="17.42578125" style="6" customWidth="1"/>
    <col min="7685" max="7685" width="19.42578125" style="6" customWidth="1"/>
    <col min="7686" max="7686" width="15.85546875" style="6" customWidth="1"/>
    <col min="7687" max="7687" width="17.85546875" style="6" customWidth="1"/>
    <col min="7688" max="7688" width="17.28515625" style="6" customWidth="1"/>
    <col min="7689" max="7689" width="15.85546875" style="6" customWidth="1"/>
    <col min="7690" max="7690" width="11.42578125" style="6"/>
    <col min="7691" max="7691" width="15.7109375" style="6" bestFit="1" customWidth="1"/>
    <col min="7692" max="7692" width="44" style="6" customWidth="1"/>
    <col min="7693" max="7936" width="11.42578125" style="6"/>
    <col min="7937" max="7937" width="6.28515625" style="6" customWidth="1"/>
    <col min="7938" max="7938" width="19.7109375" style="6" customWidth="1"/>
    <col min="7939" max="7939" width="84.7109375" style="6" customWidth="1"/>
    <col min="7940" max="7940" width="17.42578125" style="6" customWidth="1"/>
    <col min="7941" max="7941" width="19.42578125" style="6" customWidth="1"/>
    <col min="7942" max="7942" width="15.85546875" style="6" customWidth="1"/>
    <col min="7943" max="7943" width="17.85546875" style="6" customWidth="1"/>
    <col min="7944" max="7944" width="17.28515625" style="6" customWidth="1"/>
    <col min="7945" max="7945" width="15.85546875" style="6" customWidth="1"/>
    <col min="7946" max="7946" width="11.42578125" style="6"/>
    <col min="7947" max="7947" width="15.7109375" style="6" bestFit="1" customWidth="1"/>
    <col min="7948" max="7948" width="44" style="6" customWidth="1"/>
    <col min="7949" max="8192" width="11.42578125" style="6"/>
    <col min="8193" max="8193" width="6.28515625" style="6" customWidth="1"/>
    <col min="8194" max="8194" width="19.7109375" style="6" customWidth="1"/>
    <col min="8195" max="8195" width="84.7109375" style="6" customWidth="1"/>
    <col min="8196" max="8196" width="17.42578125" style="6" customWidth="1"/>
    <col min="8197" max="8197" width="19.42578125" style="6" customWidth="1"/>
    <col min="8198" max="8198" width="15.85546875" style="6" customWidth="1"/>
    <col min="8199" max="8199" width="17.85546875" style="6" customWidth="1"/>
    <col min="8200" max="8200" width="17.28515625" style="6" customWidth="1"/>
    <col min="8201" max="8201" width="15.85546875" style="6" customWidth="1"/>
    <col min="8202" max="8202" width="11.42578125" style="6"/>
    <col min="8203" max="8203" width="15.7109375" style="6" bestFit="1" customWidth="1"/>
    <col min="8204" max="8204" width="44" style="6" customWidth="1"/>
    <col min="8205" max="8448" width="11.42578125" style="6"/>
    <col min="8449" max="8449" width="6.28515625" style="6" customWidth="1"/>
    <col min="8450" max="8450" width="19.7109375" style="6" customWidth="1"/>
    <col min="8451" max="8451" width="84.7109375" style="6" customWidth="1"/>
    <col min="8452" max="8452" width="17.42578125" style="6" customWidth="1"/>
    <col min="8453" max="8453" width="19.42578125" style="6" customWidth="1"/>
    <col min="8454" max="8454" width="15.85546875" style="6" customWidth="1"/>
    <col min="8455" max="8455" width="17.85546875" style="6" customWidth="1"/>
    <col min="8456" max="8456" width="17.28515625" style="6" customWidth="1"/>
    <col min="8457" max="8457" width="15.85546875" style="6" customWidth="1"/>
    <col min="8458" max="8458" width="11.42578125" style="6"/>
    <col min="8459" max="8459" width="15.7109375" style="6" bestFit="1" customWidth="1"/>
    <col min="8460" max="8460" width="44" style="6" customWidth="1"/>
    <col min="8461" max="8704" width="11.42578125" style="6"/>
    <col min="8705" max="8705" width="6.28515625" style="6" customWidth="1"/>
    <col min="8706" max="8706" width="19.7109375" style="6" customWidth="1"/>
    <col min="8707" max="8707" width="84.7109375" style="6" customWidth="1"/>
    <col min="8708" max="8708" width="17.42578125" style="6" customWidth="1"/>
    <col min="8709" max="8709" width="19.42578125" style="6" customWidth="1"/>
    <col min="8710" max="8710" width="15.85546875" style="6" customWidth="1"/>
    <col min="8711" max="8711" width="17.85546875" style="6" customWidth="1"/>
    <col min="8712" max="8712" width="17.28515625" style="6" customWidth="1"/>
    <col min="8713" max="8713" width="15.85546875" style="6" customWidth="1"/>
    <col min="8714" max="8714" width="11.42578125" style="6"/>
    <col min="8715" max="8715" width="15.7109375" style="6" bestFit="1" customWidth="1"/>
    <col min="8716" max="8716" width="44" style="6" customWidth="1"/>
    <col min="8717" max="8960" width="11.42578125" style="6"/>
    <col min="8961" max="8961" width="6.28515625" style="6" customWidth="1"/>
    <col min="8962" max="8962" width="19.7109375" style="6" customWidth="1"/>
    <col min="8963" max="8963" width="84.7109375" style="6" customWidth="1"/>
    <col min="8964" max="8964" width="17.42578125" style="6" customWidth="1"/>
    <col min="8965" max="8965" width="19.42578125" style="6" customWidth="1"/>
    <col min="8966" max="8966" width="15.85546875" style="6" customWidth="1"/>
    <col min="8967" max="8967" width="17.85546875" style="6" customWidth="1"/>
    <col min="8968" max="8968" width="17.28515625" style="6" customWidth="1"/>
    <col min="8969" max="8969" width="15.85546875" style="6" customWidth="1"/>
    <col min="8970" max="8970" width="11.42578125" style="6"/>
    <col min="8971" max="8971" width="15.7109375" style="6" bestFit="1" customWidth="1"/>
    <col min="8972" max="8972" width="44" style="6" customWidth="1"/>
    <col min="8973" max="9216" width="11.42578125" style="6"/>
    <col min="9217" max="9217" width="6.28515625" style="6" customWidth="1"/>
    <col min="9218" max="9218" width="19.7109375" style="6" customWidth="1"/>
    <col min="9219" max="9219" width="84.7109375" style="6" customWidth="1"/>
    <col min="9220" max="9220" width="17.42578125" style="6" customWidth="1"/>
    <col min="9221" max="9221" width="19.42578125" style="6" customWidth="1"/>
    <col min="9222" max="9222" width="15.85546875" style="6" customWidth="1"/>
    <col min="9223" max="9223" width="17.85546875" style="6" customWidth="1"/>
    <col min="9224" max="9224" width="17.28515625" style="6" customWidth="1"/>
    <col min="9225" max="9225" width="15.85546875" style="6" customWidth="1"/>
    <col min="9226" max="9226" width="11.42578125" style="6"/>
    <col min="9227" max="9227" width="15.7109375" style="6" bestFit="1" customWidth="1"/>
    <col min="9228" max="9228" width="44" style="6" customWidth="1"/>
    <col min="9229" max="9472" width="11.42578125" style="6"/>
    <col min="9473" max="9473" width="6.28515625" style="6" customWidth="1"/>
    <col min="9474" max="9474" width="19.7109375" style="6" customWidth="1"/>
    <col min="9475" max="9475" width="84.7109375" style="6" customWidth="1"/>
    <col min="9476" max="9476" width="17.42578125" style="6" customWidth="1"/>
    <col min="9477" max="9477" width="19.42578125" style="6" customWidth="1"/>
    <col min="9478" max="9478" width="15.85546875" style="6" customWidth="1"/>
    <col min="9479" max="9479" width="17.85546875" style="6" customWidth="1"/>
    <col min="9480" max="9480" width="17.28515625" style="6" customWidth="1"/>
    <col min="9481" max="9481" width="15.85546875" style="6" customWidth="1"/>
    <col min="9482" max="9482" width="11.42578125" style="6"/>
    <col min="9483" max="9483" width="15.7109375" style="6" bestFit="1" customWidth="1"/>
    <col min="9484" max="9484" width="44" style="6" customWidth="1"/>
    <col min="9485" max="9728" width="11.42578125" style="6"/>
    <col min="9729" max="9729" width="6.28515625" style="6" customWidth="1"/>
    <col min="9730" max="9730" width="19.7109375" style="6" customWidth="1"/>
    <col min="9731" max="9731" width="84.7109375" style="6" customWidth="1"/>
    <col min="9732" max="9732" width="17.42578125" style="6" customWidth="1"/>
    <col min="9733" max="9733" width="19.42578125" style="6" customWidth="1"/>
    <col min="9734" max="9734" width="15.85546875" style="6" customWidth="1"/>
    <col min="9735" max="9735" width="17.85546875" style="6" customWidth="1"/>
    <col min="9736" max="9736" width="17.28515625" style="6" customWidth="1"/>
    <col min="9737" max="9737" width="15.85546875" style="6" customWidth="1"/>
    <col min="9738" max="9738" width="11.42578125" style="6"/>
    <col min="9739" max="9739" width="15.7109375" style="6" bestFit="1" customWidth="1"/>
    <col min="9740" max="9740" width="44" style="6" customWidth="1"/>
    <col min="9741" max="9984" width="11.42578125" style="6"/>
    <col min="9985" max="9985" width="6.28515625" style="6" customWidth="1"/>
    <col min="9986" max="9986" width="19.7109375" style="6" customWidth="1"/>
    <col min="9987" max="9987" width="84.7109375" style="6" customWidth="1"/>
    <col min="9988" max="9988" width="17.42578125" style="6" customWidth="1"/>
    <col min="9989" max="9989" width="19.42578125" style="6" customWidth="1"/>
    <col min="9990" max="9990" width="15.85546875" style="6" customWidth="1"/>
    <col min="9991" max="9991" width="17.85546875" style="6" customWidth="1"/>
    <col min="9992" max="9992" width="17.28515625" style="6" customWidth="1"/>
    <col min="9993" max="9993" width="15.85546875" style="6" customWidth="1"/>
    <col min="9994" max="9994" width="11.42578125" style="6"/>
    <col min="9995" max="9995" width="15.7109375" style="6" bestFit="1" customWidth="1"/>
    <col min="9996" max="9996" width="44" style="6" customWidth="1"/>
    <col min="9997" max="10240" width="11.42578125" style="6"/>
    <col min="10241" max="10241" width="6.28515625" style="6" customWidth="1"/>
    <col min="10242" max="10242" width="19.7109375" style="6" customWidth="1"/>
    <col min="10243" max="10243" width="84.7109375" style="6" customWidth="1"/>
    <col min="10244" max="10244" width="17.42578125" style="6" customWidth="1"/>
    <col min="10245" max="10245" width="19.42578125" style="6" customWidth="1"/>
    <col min="10246" max="10246" width="15.85546875" style="6" customWidth="1"/>
    <col min="10247" max="10247" width="17.85546875" style="6" customWidth="1"/>
    <col min="10248" max="10248" width="17.28515625" style="6" customWidth="1"/>
    <col min="10249" max="10249" width="15.85546875" style="6" customWidth="1"/>
    <col min="10250" max="10250" width="11.42578125" style="6"/>
    <col min="10251" max="10251" width="15.7109375" style="6" bestFit="1" customWidth="1"/>
    <col min="10252" max="10252" width="44" style="6" customWidth="1"/>
    <col min="10253" max="10496" width="11.42578125" style="6"/>
    <col min="10497" max="10497" width="6.28515625" style="6" customWidth="1"/>
    <col min="10498" max="10498" width="19.7109375" style="6" customWidth="1"/>
    <col min="10499" max="10499" width="84.7109375" style="6" customWidth="1"/>
    <col min="10500" max="10500" width="17.42578125" style="6" customWidth="1"/>
    <col min="10501" max="10501" width="19.42578125" style="6" customWidth="1"/>
    <col min="10502" max="10502" width="15.85546875" style="6" customWidth="1"/>
    <col min="10503" max="10503" width="17.85546875" style="6" customWidth="1"/>
    <col min="10504" max="10504" width="17.28515625" style="6" customWidth="1"/>
    <col min="10505" max="10505" width="15.85546875" style="6" customWidth="1"/>
    <col min="10506" max="10506" width="11.42578125" style="6"/>
    <col min="10507" max="10507" width="15.7109375" style="6" bestFit="1" customWidth="1"/>
    <col min="10508" max="10508" width="44" style="6" customWidth="1"/>
    <col min="10509" max="10752" width="11.42578125" style="6"/>
    <col min="10753" max="10753" width="6.28515625" style="6" customWidth="1"/>
    <col min="10754" max="10754" width="19.7109375" style="6" customWidth="1"/>
    <col min="10755" max="10755" width="84.7109375" style="6" customWidth="1"/>
    <col min="10756" max="10756" width="17.42578125" style="6" customWidth="1"/>
    <col min="10757" max="10757" width="19.42578125" style="6" customWidth="1"/>
    <col min="10758" max="10758" width="15.85546875" style="6" customWidth="1"/>
    <col min="10759" max="10759" width="17.85546875" style="6" customWidth="1"/>
    <col min="10760" max="10760" width="17.28515625" style="6" customWidth="1"/>
    <col min="10761" max="10761" width="15.85546875" style="6" customWidth="1"/>
    <col min="10762" max="10762" width="11.42578125" style="6"/>
    <col min="10763" max="10763" width="15.7109375" style="6" bestFit="1" customWidth="1"/>
    <col min="10764" max="10764" width="44" style="6" customWidth="1"/>
    <col min="10765" max="11008" width="11.42578125" style="6"/>
    <col min="11009" max="11009" width="6.28515625" style="6" customWidth="1"/>
    <col min="11010" max="11010" width="19.7109375" style="6" customWidth="1"/>
    <col min="11011" max="11011" width="84.7109375" style="6" customWidth="1"/>
    <col min="11012" max="11012" width="17.42578125" style="6" customWidth="1"/>
    <col min="11013" max="11013" width="19.42578125" style="6" customWidth="1"/>
    <col min="11014" max="11014" width="15.85546875" style="6" customWidth="1"/>
    <col min="11015" max="11015" width="17.85546875" style="6" customWidth="1"/>
    <col min="11016" max="11016" width="17.28515625" style="6" customWidth="1"/>
    <col min="11017" max="11017" width="15.85546875" style="6" customWidth="1"/>
    <col min="11018" max="11018" width="11.42578125" style="6"/>
    <col min="11019" max="11019" width="15.7109375" style="6" bestFit="1" customWidth="1"/>
    <col min="11020" max="11020" width="44" style="6" customWidth="1"/>
    <col min="11021" max="11264" width="11.42578125" style="6"/>
    <col min="11265" max="11265" width="6.28515625" style="6" customWidth="1"/>
    <col min="11266" max="11266" width="19.7109375" style="6" customWidth="1"/>
    <col min="11267" max="11267" width="84.7109375" style="6" customWidth="1"/>
    <col min="11268" max="11268" width="17.42578125" style="6" customWidth="1"/>
    <col min="11269" max="11269" width="19.42578125" style="6" customWidth="1"/>
    <col min="11270" max="11270" width="15.85546875" style="6" customWidth="1"/>
    <col min="11271" max="11271" width="17.85546875" style="6" customWidth="1"/>
    <col min="11272" max="11272" width="17.28515625" style="6" customWidth="1"/>
    <col min="11273" max="11273" width="15.85546875" style="6" customWidth="1"/>
    <col min="11274" max="11274" width="11.42578125" style="6"/>
    <col min="11275" max="11275" width="15.7109375" style="6" bestFit="1" customWidth="1"/>
    <col min="11276" max="11276" width="44" style="6" customWidth="1"/>
    <col min="11277" max="11520" width="11.42578125" style="6"/>
    <col min="11521" max="11521" width="6.28515625" style="6" customWidth="1"/>
    <col min="11522" max="11522" width="19.7109375" style="6" customWidth="1"/>
    <col min="11523" max="11523" width="84.7109375" style="6" customWidth="1"/>
    <col min="11524" max="11524" width="17.42578125" style="6" customWidth="1"/>
    <col min="11525" max="11525" width="19.42578125" style="6" customWidth="1"/>
    <col min="11526" max="11526" width="15.85546875" style="6" customWidth="1"/>
    <col min="11527" max="11527" width="17.85546875" style="6" customWidth="1"/>
    <col min="11528" max="11528" width="17.28515625" style="6" customWidth="1"/>
    <col min="11529" max="11529" width="15.85546875" style="6" customWidth="1"/>
    <col min="11530" max="11530" width="11.42578125" style="6"/>
    <col min="11531" max="11531" width="15.7109375" style="6" bestFit="1" customWidth="1"/>
    <col min="11532" max="11532" width="44" style="6" customWidth="1"/>
    <col min="11533" max="11776" width="11.42578125" style="6"/>
    <col min="11777" max="11777" width="6.28515625" style="6" customWidth="1"/>
    <col min="11778" max="11778" width="19.7109375" style="6" customWidth="1"/>
    <col min="11779" max="11779" width="84.7109375" style="6" customWidth="1"/>
    <col min="11780" max="11780" width="17.42578125" style="6" customWidth="1"/>
    <col min="11781" max="11781" width="19.42578125" style="6" customWidth="1"/>
    <col min="11782" max="11782" width="15.85546875" style="6" customWidth="1"/>
    <col min="11783" max="11783" width="17.85546875" style="6" customWidth="1"/>
    <col min="11784" max="11784" width="17.28515625" style="6" customWidth="1"/>
    <col min="11785" max="11785" width="15.85546875" style="6" customWidth="1"/>
    <col min="11786" max="11786" width="11.42578125" style="6"/>
    <col min="11787" max="11787" width="15.7109375" style="6" bestFit="1" customWidth="1"/>
    <col min="11788" max="11788" width="44" style="6" customWidth="1"/>
    <col min="11789" max="12032" width="11.42578125" style="6"/>
    <col min="12033" max="12033" width="6.28515625" style="6" customWidth="1"/>
    <col min="12034" max="12034" width="19.7109375" style="6" customWidth="1"/>
    <col min="12035" max="12035" width="84.7109375" style="6" customWidth="1"/>
    <col min="12036" max="12036" width="17.42578125" style="6" customWidth="1"/>
    <col min="12037" max="12037" width="19.42578125" style="6" customWidth="1"/>
    <col min="12038" max="12038" width="15.85546875" style="6" customWidth="1"/>
    <col min="12039" max="12039" width="17.85546875" style="6" customWidth="1"/>
    <col min="12040" max="12040" width="17.28515625" style="6" customWidth="1"/>
    <col min="12041" max="12041" width="15.85546875" style="6" customWidth="1"/>
    <col min="12042" max="12042" width="11.42578125" style="6"/>
    <col min="12043" max="12043" width="15.7109375" style="6" bestFit="1" customWidth="1"/>
    <col min="12044" max="12044" width="44" style="6" customWidth="1"/>
    <col min="12045" max="12288" width="11.42578125" style="6"/>
    <col min="12289" max="12289" width="6.28515625" style="6" customWidth="1"/>
    <col min="12290" max="12290" width="19.7109375" style="6" customWidth="1"/>
    <col min="12291" max="12291" width="84.7109375" style="6" customWidth="1"/>
    <col min="12292" max="12292" width="17.42578125" style="6" customWidth="1"/>
    <col min="12293" max="12293" width="19.42578125" style="6" customWidth="1"/>
    <col min="12294" max="12294" width="15.85546875" style="6" customWidth="1"/>
    <col min="12295" max="12295" width="17.85546875" style="6" customWidth="1"/>
    <col min="12296" max="12296" width="17.28515625" style="6" customWidth="1"/>
    <col min="12297" max="12297" width="15.85546875" style="6" customWidth="1"/>
    <col min="12298" max="12298" width="11.42578125" style="6"/>
    <col min="12299" max="12299" width="15.7109375" style="6" bestFit="1" customWidth="1"/>
    <col min="12300" max="12300" width="44" style="6" customWidth="1"/>
    <col min="12301" max="12544" width="11.42578125" style="6"/>
    <col min="12545" max="12545" width="6.28515625" style="6" customWidth="1"/>
    <col min="12546" max="12546" width="19.7109375" style="6" customWidth="1"/>
    <col min="12547" max="12547" width="84.7109375" style="6" customWidth="1"/>
    <col min="12548" max="12548" width="17.42578125" style="6" customWidth="1"/>
    <col min="12549" max="12549" width="19.42578125" style="6" customWidth="1"/>
    <col min="12550" max="12550" width="15.85546875" style="6" customWidth="1"/>
    <col min="12551" max="12551" width="17.85546875" style="6" customWidth="1"/>
    <col min="12552" max="12552" width="17.28515625" style="6" customWidth="1"/>
    <col min="12553" max="12553" width="15.85546875" style="6" customWidth="1"/>
    <col min="12554" max="12554" width="11.42578125" style="6"/>
    <col min="12555" max="12555" width="15.7109375" style="6" bestFit="1" customWidth="1"/>
    <col min="12556" max="12556" width="44" style="6" customWidth="1"/>
    <col min="12557" max="12800" width="11.42578125" style="6"/>
    <col min="12801" max="12801" width="6.28515625" style="6" customWidth="1"/>
    <col min="12802" max="12802" width="19.7109375" style="6" customWidth="1"/>
    <col min="12803" max="12803" width="84.7109375" style="6" customWidth="1"/>
    <col min="12804" max="12804" width="17.42578125" style="6" customWidth="1"/>
    <col min="12805" max="12805" width="19.42578125" style="6" customWidth="1"/>
    <col min="12806" max="12806" width="15.85546875" style="6" customWidth="1"/>
    <col min="12807" max="12807" width="17.85546875" style="6" customWidth="1"/>
    <col min="12808" max="12808" width="17.28515625" style="6" customWidth="1"/>
    <col min="12809" max="12809" width="15.85546875" style="6" customWidth="1"/>
    <col min="12810" max="12810" width="11.42578125" style="6"/>
    <col min="12811" max="12811" width="15.7109375" style="6" bestFit="1" customWidth="1"/>
    <col min="12812" max="12812" width="44" style="6" customWidth="1"/>
    <col min="12813" max="13056" width="11.42578125" style="6"/>
    <col min="13057" max="13057" width="6.28515625" style="6" customWidth="1"/>
    <col min="13058" max="13058" width="19.7109375" style="6" customWidth="1"/>
    <col min="13059" max="13059" width="84.7109375" style="6" customWidth="1"/>
    <col min="13060" max="13060" width="17.42578125" style="6" customWidth="1"/>
    <col min="13061" max="13061" width="19.42578125" style="6" customWidth="1"/>
    <col min="13062" max="13062" width="15.85546875" style="6" customWidth="1"/>
    <col min="13063" max="13063" width="17.85546875" style="6" customWidth="1"/>
    <col min="13064" max="13064" width="17.28515625" style="6" customWidth="1"/>
    <col min="13065" max="13065" width="15.85546875" style="6" customWidth="1"/>
    <col min="13066" max="13066" width="11.42578125" style="6"/>
    <col min="13067" max="13067" width="15.7109375" style="6" bestFit="1" customWidth="1"/>
    <col min="13068" max="13068" width="44" style="6" customWidth="1"/>
    <col min="13069" max="13312" width="11.42578125" style="6"/>
    <col min="13313" max="13313" width="6.28515625" style="6" customWidth="1"/>
    <col min="13314" max="13314" width="19.7109375" style="6" customWidth="1"/>
    <col min="13315" max="13315" width="84.7109375" style="6" customWidth="1"/>
    <col min="13316" max="13316" width="17.42578125" style="6" customWidth="1"/>
    <col min="13317" max="13317" width="19.42578125" style="6" customWidth="1"/>
    <col min="13318" max="13318" width="15.85546875" style="6" customWidth="1"/>
    <col min="13319" max="13319" width="17.85546875" style="6" customWidth="1"/>
    <col min="13320" max="13320" width="17.28515625" style="6" customWidth="1"/>
    <col min="13321" max="13321" width="15.85546875" style="6" customWidth="1"/>
    <col min="13322" max="13322" width="11.42578125" style="6"/>
    <col min="13323" max="13323" width="15.7109375" style="6" bestFit="1" customWidth="1"/>
    <col min="13324" max="13324" width="44" style="6" customWidth="1"/>
    <col min="13325" max="13568" width="11.42578125" style="6"/>
    <col min="13569" max="13569" width="6.28515625" style="6" customWidth="1"/>
    <col min="13570" max="13570" width="19.7109375" style="6" customWidth="1"/>
    <col min="13571" max="13571" width="84.7109375" style="6" customWidth="1"/>
    <col min="13572" max="13572" width="17.42578125" style="6" customWidth="1"/>
    <col min="13573" max="13573" width="19.42578125" style="6" customWidth="1"/>
    <col min="13574" max="13574" width="15.85546875" style="6" customWidth="1"/>
    <col min="13575" max="13575" width="17.85546875" style="6" customWidth="1"/>
    <col min="13576" max="13576" width="17.28515625" style="6" customWidth="1"/>
    <col min="13577" max="13577" width="15.85546875" style="6" customWidth="1"/>
    <col min="13578" max="13578" width="11.42578125" style="6"/>
    <col min="13579" max="13579" width="15.7109375" style="6" bestFit="1" customWidth="1"/>
    <col min="13580" max="13580" width="44" style="6" customWidth="1"/>
    <col min="13581" max="13824" width="11.42578125" style="6"/>
    <col min="13825" max="13825" width="6.28515625" style="6" customWidth="1"/>
    <col min="13826" max="13826" width="19.7109375" style="6" customWidth="1"/>
    <col min="13827" max="13827" width="84.7109375" style="6" customWidth="1"/>
    <col min="13828" max="13828" width="17.42578125" style="6" customWidth="1"/>
    <col min="13829" max="13829" width="19.42578125" style="6" customWidth="1"/>
    <col min="13830" max="13830" width="15.85546875" style="6" customWidth="1"/>
    <col min="13831" max="13831" width="17.85546875" style="6" customWidth="1"/>
    <col min="13832" max="13832" width="17.28515625" style="6" customWidth="1"/>
    <col min="13833" max="13833" width="15.85546875" style="6" customWidth="1"/>
    <col min="13834" max="13834" width="11.42578125" style="6"/>
    <col min="13835" max="13835" width="15.7109375" style="6" bestFit="1" customWidth="1"/>
    <col min="13836" max="13836" width="44" style="6" customWidth="1"/>
    <col min="13837" max="14080" width="11.42578125" style="6"/>
    <col min="14081" max="14081" width="6.28515625" style="6" customWidth="1"/>
    <col min="14082" max="14082" width="19.7109375" style="6" customWidth="1"/>
    <col min="14083" max="14083" width="84.7109375" style="6" customWidth="1"/>
    <col min="14084" max="14084" width="17.42578125" style="6" customWidth="1"/>
    <col min="14085" max="14085" width="19.42578125" style="6" customWidth="1"/>
    <col min="14086" max="14086" width="15.85546875" style="6" customWidth="1"/>
    <col min="14087" max="14087" width="17.85546875" style="6" customWidth="1"/>
    <col min="14088" max="14088" width="17.28515625" style="6" customWidth="1"/>
    <col min="14089" max="14089" width="15.85546875" style="6" customWidth="1"/>
    <col min="14090" max="14090" width="11.42578125" style="6"/>
    <col min="14091" max="14091" width="15.7109375" style="6" bestFit="1" customWidth="1"/>
    <col min="14092" max="14092" width="44" style="6" customWidth="1"/>
    <col min="14093" max="14336" width="11.42578125" style="6"/>
    <col min="14337" max="14337" width="6.28515625" style="6" customWidth="1"/>
    <col min="14338" max="14338" width="19.7109375" style="6" customWidth="1"/>
    <col min="14339" max="14339" width="84.7109375" style="6" customWidth="1"/>
    <col min="14340" max="14340" width="17.42578125" style="6" customWidth="1"/>
    <col min="14341" max="14341" width="19.42578125" style="6" customWidth="1"/>
    <col min="14342" max="14342" width="15.85546875" style="6" customWidth="1"/>
    <col min="14343" max="14343" width="17.85546875" style="6" customWidth="1"/>
    <col min="14344" max="14344" width="17.28515625" style="6" customWidth="1"/>
    <col min="14345" max="14345" width="15.85546875" style="6" customWidth="1"/>
    <col min="14346" max="14346" width="11.42578125" style="6"/>
    <col min="14347" max="14347" width="15.7109375" style="6" bestFit="1" customWidth="1"/>
    <col min="14348" max="14348" width="44" style="6" customWidth="1"/>
    <col min="14349" max="14592" width="11.42578125" style="6"/>
    <col min="14593" max="14593" width="6.28515625" style="6" customWidth="1"/>
    <col min="14594" max="14594" width="19.7109375" style="6" customWidth="1"/>
    <col min="14595" max="14595" width="84.7109375" style="6" customWidth="1"/>
    <col min="14596" max="14596" width="17.42578125" style="6" customWidth="1"/>
    <col min="14597" max="14597" width="19.42578125" style="6" customWidth="1"/>
    <col min="14598" max="14598" width="15.85546875" style="6" customWidth="1"/>
    <col min="14599" max="14599" width="17.85546875" style="6" customWidth="1"/>
    <col min="14600" max="14600" width="17.28515625" style="6" customWidth="1"/>
    <col min="14601" max="14601" width="15.85546875" style="6" customWidth="1"/>
    <col min="14602" max="14602" width="11.42578125" style="6"/>
    <col min="14603" max="14603" width="15.7109375" style="6" bestFit="1" customWidth="1"/>
    <col min="14604" max="14604" width="44" style="6" customWidth="1"/>
    <col min="14605" max="14848" width="11.42578125" style="6"/>
    <col min="14849" max="14849" width="6.28515625" style="6" customWidth="1"/>
    <col min="14850" max="14850" width="19.7109375" style="6" customWidth="1"/>
    <col min="14851" max="14851" width="84.7109375" style="6" customWidth="1"/>
    <col min="14852" max="14852" width="17.42578125" style="6" customWidth="1"/>
    <col min="14853" max="14853" width="19.42578125" style="6" customWidth="1"/>
    <col min="14854" max="14854" width="15.85546875" style="6" customWidth="1"/>
    <col min="14855" max="14855" width="17.85546875" style="6" customWidth="1"/>
    <col min="14856" max="14856" width="17.28515625" style="6" customWidth="1"/>
    <col min="14857" max="14857" width="15.85546875" style="6" customWidth="1"/>
    <col min="14858" max="14858" width="11.42578125" style="6"/>
    <col min="14859" max="14859" width="15.7109375" style="6" bestFit="1" customWidth="1"/>
    <col min="14860" max="14860" width="44" style="6" customWidth="1"/>
    <col min="14861" max="15104" width="11.42578125" style="6"/>
    <col min="15105" max="15105" width="6.28515625" style="6" customWidth="1"/>
    <col min="15106" max="15106" width="19.7109375" style="6" customWidth="1"/>
    <col min="15107" max="15107" width="84.7109375" style="6" customWidth="1"/>
    <col min="15108" max="15108" width="17.42578125" style="6" customWidth="1"/>
    <col min="15109" max="15109" width="19.42578125" style="6" customWidth="1"/>
    <col min="15110" max="15110" width="15.85546875" style="6" customWidth="1"/>
    <col min="15111" max="15111" width="17.85546875" style="6" customWidth="1"/>
    <col min="15112" max="15112" width="17.28515625" style="6" customWidth="1"/>
    <col min="15113" max="15113" width="15.85546875" style="6" customWidth="1"/>
    <col min="15114" max="15114" width="11.42578125" style="6"/>
    <col min="15115" max="15115" width="15.7109375" style="6" bestFit="1" customWidth="1"/>
    <col min="15116" max="15116" width="44" style="6" customWidth="1"/>
    <col min="15117" max="15360" width="11.42578125" style="6"/>
    <col min="15361" max="15361" width="6.28515625" style="6" customWidth="1"/>
    <col min="15362" max="15362" width="19.7109375" style="6" customWidth="1"/>
    <col min="15363" max="15363" width="84.7109375" style="6" customWidth="1"/>
    <col min="15364" max="15364" width="17.42578125" style="6" customWidth="1"/>
    <col min="15365" max="15365" width="19.42578125" style="6" customWidth="1"/>
    <col min="15366" max="15366" width="15.85546875" style="6" customWidth="1"/>
    <col min="15367" max="15367" width="17.85546875" style="6" customWidth="1"/>
    <col min="15368" max="15368" width="17.28515625" style="6" customWidth="1"/>
    <col min="15369" max="15369" width="15.85546875" style="6" customWidth="1"/>
    <col min="15370" max="15370" width="11.42578125" style="6"/>
    <col min="15371" max="15371" width="15.7109375" style="6" bestFit="1" customWidth="1"/>
    <col min="15372" max="15372" width="44" style="6" customWidth="1"/>
    <col min="15373" max="15616" width="11.42578125" style="6"/>
    <col min="15617" max="15617" width="6.28515625" style="6" customWidth="1"/>
    <col min="15618" max="15618" width="19.7109375" style="6" customWidth="1"/>
    <col min="15619" max="15619" width="84.7109375" style="6" customWidth="1"/>
    <col min="15620" max="15620" width="17.42578125" style="6" customWidth="1"/>
    <col min="15621" max="15621" width="19.42578125" style="6" customWidth="1"/>
    <col min="15622" max="15622" width="15.85546875" style="6" customWidth="1"/>
    <col min="15623" max="15623" width="17.85546875" style="6" customWidth="1"/>
    <col min="15624" max="15624" width="17.28515625" style="6" customWidth="1"/>
    <col min="15625" max="15625" width="15.85546875" style="6" customWidth="1"/>
    <col min="15626" max="15626" width="11.42578125" style="6"/>
    <col min="15627" max="15627" width="15.7109375" style="6" bestFit="1" customWidth="1"/>
    <col min="15628" max="15628" width="44" style="6" customWidth="1"/>
    <col min="15629" max="15872" width="11.42578125" style="6"/>
    <col min="15873" max="15873" width="6.28515625" style="6" customWidth="1"/>
    <col min="15874" max="15874" width="19.7109375" style="6" customWidth="1"/>
    <col min="15875" max="15875" width="84.7109375" style="6" customWidth="1"/>
    <col min="15876" max="15876" width="17.42578125" style="6" customWidth="1"/>
    <col min="15877" max="15877" width="19.42578125" style="6" customWidth="1"/>
    <col min="15878" max="15878" width="15.85546875" style="6" customWidth="1"/>
    <col min="15879" max="15879" width="17.85546875" style="6" customWidth="1"/>
    <col min="15880" max="15880" width="17.28515625" style="6" customWidth="1"/>
    <col min="15881" max="15881" width="15.85546875" style="6" customWidth="1"/>
    <col min="15882" max="15882" width="11.42578125" style="6"/>
    <col min="15883" max="15883" width="15.7109375" style="6" bestFit="1" customWidth="1"/>
    <col min="15884" max="15884" width="44" style="6" customWidth="1"/>
    <col min="15885" max="16128" width="11.42578125" style="6"/>
    <col min="16129" max="16129" width="6.28515625" style="6" customWidth="1"/>
    <col min="16130" max="16130" width="19.7109375" style="6" customWidth="1"/>
    <col min="16131" max="16131" width="84.7109375" style="6" customWidth="1"/>
    <col min="16132" max="16132" width="17.42578125" style="6" customWidth="1"/>
    <col min="16133" max="16133" width="19.42578125" style="6" customWidth="1"/>
    <col min="16134" max="16134" width="15.85546875" style="6" customWidth="1"/>
    <col min="16135" max="16135" width="17.85546875" style="6" customWidth="1"/>
    <col min="16136" max="16136" width="17.28515625" style="6" customWidth="1"/>
    <col min="16137" max="16137" width="15.85546875" style="6" customWidth="1"/>
    <col min="16138" max="16138" width="11.42578125" style="6"/>
    <col min="16139" max="16139" width="15.7109375" style="6" bestFit="1" customWidth="1"/>
    <col min="16140" max="16140" width="44" style="6" customWidth="1"/>
    <col min="16141" max="16384" width="11.42578125" style="6"/>
  </cols>
  <sheetData>
    <row r="1" spans="2:12" x14ac:dyDescent="0.2">
      <c r="B1" s="2"/>
      <c r="C1" s="3"/>
      <c r="D1" s="2"/>
      <c r="E1" s="4"/>
      <c r="F1" s="5"/>
      <c r="G1" s="5"/>
      <c r="H1" s="2"/>
      <c r="I1" s="2"/>
    </row>
    <row r="2" spans="2:12" x14ac:dyDescent="0.2">
      <c r="B2" s="68" t="s">
        <v>0</v>
      </c>
      <c r="C2" s="68"/>
      <c r="D2" s="68"/>
      <c r="E2" s="68"/>
      <c r="F2" s="68"/>
      <c r="G2" s="68"/>
      <c r="H2" s="68"/>
      <c r="I2" s="68"/>
    </row>
    <row r="3" spans="2:12" x14ac:dyDescent="0.2">
      <c r="B3" s="8"/>
      <c r="C3" s="9"/>
      <c r="D3" s="2"/>
      <c r="E3" s="4"/>
      <c r="F3" s="5"/>
      <c r="G3" s="5"/>
      <c r="H3" s="2"/>
      <c r="I3" s="2"/>
    </row>
    <row r="4" spans="2:12" ht="12.75" thickBot="1" x14ac:dyDescent="0.25">
      <c r="B4" s="69" t="s">
        <v>1</v>
      </c>
      <c r="C4" s="69"/>
      <c r="D4" s="69"/>
      <c r="E4" s="69"/>
      <c r="F4" s="69"/>
      <c r="G4" s="69"/>
      <c r="H4" s="69"/>
      <c r="I4" s="69"/>
    </row>
    <row r="5" spans="2:12" x14ac:dyDescent="0.2">
      <c r="B5" s="10" t="s">
        <v>2</v>
      </c>
      <c r="C5" s="11" t="s">
        <v>3</v>
      </c>
      <c r="D5" s="2"/>
      <c r="E5" s="4"/>
      <c r="F5" s="70" t="s">
        <v>4</v>
      </c>
      <c r="G5" s="71"/>
      <c r="H5" s="71"/>
      <c r="I5" s="72"/>
    </row>
    <row r="6" spans="2:12" x14ac:dyDescent="0.2">
      <c r="B6" s="12" t="s">
        <v>5</v>
      </c>
      <c r="C6" s="13" t="s">
        <v>6</v>
      </c>
      <c r="D6" s="2"/>
      <c r="E6" s="4"/>
      <c r="F6" s="73"/>
      <c r="G6" s="74"/>
      <c r="H6" s="74"/>
      <c r="I6" s="75"/>
    </row>
    <row r="7" spans="2:12" x14ac:dyDescent="0.2">
      <c r="B7" s="12" t="s">
        <v>7</v>
      </c>
      <c r="C7" s="14" t="s">
        <v>8</v>
      </c>
      <c r="D7" s="2"/>
      <c r="E7" s="4"/>
      <c r="F7" s="73"/>
      <c r="G7" s="74"/>
      <c r="H7" s="74"/>
      <c r="I7" s="75"/>
    </row>
    <row r="8" spans="2:12" x14ac:dyDescent="0.2">
      <c r="B8" s="12" t="s">
        <v>9</v>
      </c>
      <c r="C8" s="15" t="s">
        <v>10</v>
      </c>
      <c r="D8" s="2"/>
      <c r="E8" s="4"/>
      <c r="F8" s="73"/>
      <c r="G8" s="74"/>
      <c r="H8" s="74"/>
      <c r="I8" s="75"/>
    </row>
    <row r="9" spans="2:12" ht="96.75" thickBot="1" x14ac:dyDescent="0.25">
      <c r="B9" s="16" t="s">
        <v>11</v>
      </c>
      <c r="C9" s="13" t="s">
        <v>66</v>
      </c>
      <c r="D9" s="2"/>
      <c r="E9" s="4"/>
      <c r="F9" s="76"/>
      <c r="G9" s="77"/>
      <c r="H9" s="77"/>
      <c r="I9" s="78"/>
    </row>
    <row r="10" spans="2:12" ht="108.75" thickBot="1" x14ac:dyDescent="0.25">
      <c r="B10" s="16" t="s">
        <v>12</v>
      </c>
      <c r="C10" s="13" t="s">
        <v>13</v>
      </c>
      <c r="D10" s="2"/>
      <c r="E10" s="4"/>
      <c r="F10" s="5"/>
      <c r="G10" s="5"/>
      <c r="H10" s="2"/>
      <c r="I10" s="2"/>
      <c r="K10" s="17"/>
      <c r="L10" s="18"/>
    </row>
    <row r="11" spans="2:12" ht="48" x14ac:dyDescent="0.2">
      <c r="B11" s="16" t="s">
        <v>14</v>
      </c>
      <c r="C11" s="13" t="s">
        <v>15</v>
      </c>
      <c r="D11" s="2"/>
      <c r="E11" s="4"/>
      <c r="F11" s="70" t="s">
        <v>110</v>
      </c>
      <c r="G11" s="71"/>
      <c r="H11" s="71"/>
      <c r="I11" s="72"/>
      <c r="K11" s="19"/>
    </row>
    <row r="12" spans="2:12" x14ac:dyDescent="0.2">
      <c r="B12" s="16" t="s">
        <v>16</v>
      </c>
      <c r="C12" s="20">
        <f>SUM(I19:I67)</f>
        <v>25717761784.51609</v>
      </c>
      <c r="D12" s="21"/>
      <c r="E12" s="4"/>
      <c r="F12" s="73"/>
      <c r="G12" s="74"/>
      <c r="H12" s="74"/>
      <c r="I12" s="75"/>
    </row>
    <row r="13" spans="2:12" ht="24" x14ac:dyDescent="0.2">
      <c r="B13" s="12" t="s">
        <v>17</v>
      </c>
      <c r="C13" s="20">
        <v>364000000</v>
      </c>
      <c r="D13" s="2"/>
      <c r="E13" s="4"/>
      <c r="F13" s="73"/>
      <c r="G13" s="74"/>
      <c r="H13" s="74"/>
      <c r="I13" s="75"/>
    </row>
    <row r="14" spans="2:12" ht="24" x14ac:dyDescent="0.2">
      <c r="B14" s="12" t="s">
        <v>18</v>
      </c>
      <c r="C14" s="20">
        <v>36400000</v>
      </c>
      <c r="D14" s="2"/>
      <c r="E14" s="4"/>
      <c r="F14" s="73"/>
      <c r="G14" s="74"/>
      <c r="H14" s="74"/>
      <c r="I14" s="75"/>
    </row>
    <row r="15" spans="2:12" ht="24.75" thickBot="1" x14ac:dyDescent="0.25">
      <c r="B15" s="22" t="s">
        <v>19</v>
      </c>
      <c r="C15" s="23">
        <v>45293</v>
      </c>
      <c r="D15" s="2"/>
      <c r="E15" s="4"/>
      <c r="F15" s="76"/>
      <c r="G15" s="77"/>
      <c r="H15" s="77"/>
      <c r="I15" s="78"/>
    </row>
    <row r="17" spans="1:14" x14ac:dyDescent="0.2">
      <c r="B17" s="27" t="s">
        <v>20</v>
      </c>
      <c r="C17" s="52"/>
      <c r="D17" s="52"/>
      <c r="E17" s="52"/>
      <c r="F17" s="52"/>
      <c r="G17" s="52"/>
      <c r="H17" s="52"/>
      <c r="I17" s="52"/>
      <c r="J17" s="52"/>
      <c r="K17" s="52"/>
      <c r="L17" s="52"/>
      <c r="M17" s="2"/>
      <c r="N17" s="2"/>
    </row>
    <row r="18" spans="1:14" s="31" customFormat="1" ht="48" x14ac:dyDescent="0.25">
      <c r="A18" s="53"/>
      <c r="B18" s="28" t="s">
        <v>21</v>
      </c>
      <c r="C18" s="28" t="s">
        <v>22</v>
      </c>
      <c r="D18" s="28" t="s">
        <v>23</v>
      </c>
      <c r="E18" s="28" t="s">
        <v>24</v>
      </c>
      <c r="F18" s="28" t="s">
        <v>25</v>
      </c>
      <c r="G18" s="28" t="s">
        <v>26</v>
      </c>
      <c r="H18" s="29" t="s">
        <v>27</v>
      </c>
      <c r="I18" s="29" t="s">
        <v>28</v>
      </c>
      <c r="J18" s="28" t="s">
        <v>29</v>
      </c>
      <c r="K18" s="28" t="s">
        <v>30</v>
      </c>
      <c r="L18" s="28" t="s">
        <v>31</v>
      </c>
      <c r="M18" s="30"/>
      <c r="N18" s="30"/>
    </row>
    <row r="19" spans="1:14" ht="48" x14ac:dyDescent="0.2">
      <c r="A19" s="54"/>
      <c r="B19" s="32">
        <v>95111601</v>
      </c>
      <c r="C19" s="56" t="s">
        <v>43</v>
      </c>
      <c r="D19" s="35">
        <v>45295</v>
      </c>
      <c r="E19" s="33">
        <v>45657</v>
      </c>
      <c r="F19" s="57" t="s">
        <v>41</v>
      </c>
      <c r="G19" s="57" t="s">
        <v>44</v>
      </c>
      <c r="H19" s="58">
        <v>159500000</v>
      </c>
      <c r="I19" s="58">
        <v>159500000</v>
      </c>
      <c r="J19" s="59" t="s">
        <v>36</v>
      </c>
      <c r="K19" s="59" t="s">
        <v>36</v>
      </c>
      <c r="L19" s="57" t="s">
        <v>37</v>
      </c>
    </row>
    <row r="20" spans="1:14" ht="48" x14ac:dyDescent="0.2">
      <c r="A20" s="54"/>
      <c r="B20" s="32">
        <v>80111600</v>
      </c>
      <c r="C20" s="55" t="s">
        <v>54</v>
      </c>
      <c r="D20" s="35">
        <v>45295</v>
      </c>
      <c r="E20" s="32" t="s">
        <v>55</v>
      </c>
      <c r="F20" s="57" t="s">
        <v>34</v>
      </c>
      <c r="G20" s="57" t="s">
        <v>35</v>
      </c>
      <c r="H20" s="58">
        <v>18564000</v>
      </c>
      <c r="I20" s="58">
        <f t="shared" ref="I20:I29" si="0">+H20</f>
        <v>18564000</v>
      </c>
      <c r="J20" s="59" t="s">
        <v>36</v>
      </c>
      <c r="K20" s="59" t="s">
        <v>36</v>
      </c>
      <c r="L20" s="57" t="s">
        <v>37</v>
      </c>
    </row>
    <row r="21" spans="1:14" ht="48" x14ac:dyDescent="0.2">
      <c r="A21" s="54"/>
      <c r="B21" s="60">
        <v>80111600</v>
      </c>
      <c r="C21" s="37" t="s">
        <v>57</v>
      </c>
      <c r="D21" s="35">
        <v>45295</v>
      </c>
      <c r="E21" s="36" t="s">
        <v>56</v>
      </c>
      <c r="F21" s="56" t="s">
        <v>48</v>
      </c>
      <c r="G21" s="57" t="s">
        <v>35</v>
      </c>
      <c r="H21" s="61">
        <v>24000000</v>
      </c>
      <c r="I21" s="58">
        <f t="shared" si="0"/>
        <v>24000000</v>
      </c>
      <c r="J21" s="59" t="s">
        <v>36</v>
      </c>
      <c r="K21" s="59" t="s">
        <v>36</v>
      </c>
      <c r="L21" s="57" t="s">
        <v>37</v>
      </c>
    </row>
    <row r="22" spans="1:14" ht="48" x14ac:dyDescent="0.2">
      <c r="A22" s="54"/>
      <c r="B22" s="60">
        <v>80111600</v>
      </c>
      <c r="C22" s="37" t="s">
        <v>67</v>
      </c>
      <c r="D22" s="35">
        <v>45300</v>
      </c>
      <c r="E22" s="36" t="s">
        <v>56</v>
      </c>
      <c r="F22" s="56" t="s">
        <v>48</v>
      </c>
      <c r="G22" s="57" t="s">
        <v>35</v>
      </c>
      <c r="H22" s="61">
        <f>7000000*6</f>
        <v>42000000</v>
      </c>
      <c r="I22" s="58">
        <f t="shared" si="0"/>
        <v>42000000</v>
      </c>
      <c r="J22" s="59" t="s">
        <v>36</v>
      </c>
      <c r="K22" s="59" t="s">
        <v>36</v>
      </c>
      <c r="L22" s="57" t="s">
        <v>37</v>
      </c>
    </row>
    <row r="23" spans="1:14" ht="48" x14ac:dyDescent="0.2">
      <c r="A23" s="54"/>
      <c r="B23" s="60">
        <v>80111600</v>
      </c>
      <c r="C23" s="37" t="s">
        <v>58</v>
      </c>
      <c r="D23" s="35">
        <v>45295</v>
      </c>
      <c r="E23" s="36" t="s">
        <v>56</v>
      </c>
      <c r="F23" s="56" t="s">
        <v>48</v>
      </c>
      <c r="G23" s="57" t="s">
        <v>35</v>
      </c>
      <c r="H23" s="61">
        <f>4500000*6</f>
        <v>27000000</v>
      </c>
      <c r="I23" s="58">
        <f t="shared" si="0"/>
        <v>27000000</v>
      </c>
      <c r="J23" s="59" t="s">
        <v>36</v>
      </c>
      <c r="K23" s="59" t="s">
        <v>36</v>
      </c>
      <c r="L23" s="57" t="s">
        <v>37</v>
      </c>
    </row>
    <row r="24" spans="1:14" ht="48" x14ac:dyDescent="0.2">
      <c r="A24" s="54"/>
      <c r="B24" s="60">
        <v>80111600</v>
      </c>
      <c r="C24" s="55" t="s">
        <v>59</v>
      </c>
      <c r="D24" s="35">
        <v>45300</v>
      </c>
      <c r="E24" s="36" t="s">
        <v>56</v>
      </c>
      <c r="F24" s="56" t="s">
        <v>48</v>
      </c>
      <c r="G24" s="57" t="s">
        <v>35</v>
      </c>
      <c r="H24" s="61">
        <f>7000000*6</f>
        <v>42000000</v>
      </c>
      <c r="I24" s="58">
        <f t="shared" si="0"/>
        <v>42000000</v>
      </c>
      <c r="J24" s="59" t="s">
        <v>36</v>
      </c>
      <c r="K24" s="59" t="s">
        <v>36</v>
      </c>
      <c r="L24" s="57" t="s">
        <v>37</v>
      </c>
    </row>
    <row r="25" spans="1:14" ht="48" x14ac:dyDescent="0.2">
      <c r="A25" s="54"/>
      <c r="B25" s="60">
        <v>80111600</v>
      </c>
      <c r="C25" s="55" t="s">
        <v>60</v>
      </c>
      <c r="D25" s="35">
        <v>45300</v>
      </c>
      <c r="E25" s="36" t="s">
        <v>56</v>
      </c>
      <c r="F25" s="56" t="s">
        <v>48</v>
      </c>
      <c r="G25" s="57" t="s">
        <v>35</v>
      </c>
      <c r="H25" s="61">
        <f>5800000*6</f>
        <v>34800000</v>
      </c>
      <c r="I25" s="58">
        <f t="shared" si="0"/>
        <v>34800000</v>
      </c>
      <c r="J25" s="59" t="s">
        <v>36</v>
      </c>
      <c r="K25" s="59" t="s">
        <v>36</v>
      </c>
      <c r="L25" s="57" t="s">
        <v>37</v>
      </c>
    </row>
    <row r="26" spans="1:14" ht="48" x14ac:dyDescent="0.2">
      <c r="A26" s="54"/>
      <c r="B26" s="60">
        <v>80111600</v>
      </c>
      <c r="C26" s="55" t="s">
        <v>61</v>
      </c>
      <c r="D26" s="35">
        <v>45300</v>
      </c>
      <c r="E26" s="36" t="s">
        <v>56</v>
      </c>
      <c r="F26" s="56" t="s">
        <v>48</v>
      </c>
      <c r="G26" s="57" t="s">
        <v>35</v>
      </c>
      <c r="H26" s="61">
        <f>5500000*6</f>
        <v>33000000</v>
      </c>
      <c r="I26" s="58">
        <f t="shared" si="0"/>
        <v>33000000</v>
      </c>
      <c r="J26" s="59" t="s">
        <v>36</v>
      </c>
      <c r="K26" s="59" t="s">
        <v>36</v>
      </c>
      <c r="L26" s="57" t="s">
        <v>37</v>
      </c>
    </row>
    <row r="27" spans="1:14" ht="48" x14ac:dyDescent="0.2">
      <c r="A27" s="54"/>
      <c r="B27" s="60">
        <v>80111600</v>
      </c>
      <c r="C27" s="55" t="s">
        <v>62</v>
      </c>
      <c r="D27" s="35">
        <v>45300</v>
      </c>
      <c r="E27" s="36" t="s">
        <v>56</v>
      </c>
      <c r="F27" s="56" t="s">
        <v>48</v>
      </c>
      <c r="G27" s="57" t="s">
        <v>35</v>
      </c>
      <c r="H27" s="61">
        <f>5000000*6</f>
        <v>30000000</v>
      </c>
      <c r="I27" s="58">
        <f t="shared" si="0"/>
        <v>30000000</v>
      </c>
      <c r="J27" s="59" t="s">
        <v>36</v>
      </c>
      <c r="K27" s="59" t="s">
        <v>36</v>
      </c>
      <c r="L27" s="57" t="s">
        <v>37</v>
      </c>
    </row>
    <row r="28" spans="1:14" ht="48" x14ac:dyDescent="0.2">
      <c r="A28" s="54"/>
      <c r="B28" s="60">
        <v>80111600</v>
      </c>
      <c r="C28" s="55" t="s">
        <v>63</v>
      </c>
      <c r="D28" s="35">
        <v>45300</v>
      </c>
      <c r="E28" s="36" t="s">
        <v>56</v>
      </c>
      <c r="F28" s="56" t="s">
        <v>48</v>
      </c>
      <c r="G28" s="57" t="s">
        <v>35</v>
      </c>
      <c r="H28" s="61">
        <f>7000000*6</f>
        <v>42000000</v>
      </c>
      <c r="I28" s="58">
        <f t="shared" si="0"/>
        <v>42000000</v>
      </c>
      <c r="J28" s="59" t="s">
        <v>36</v>
      </c>
      <c r="K28" s="59" t="s">
        <v>36</v>
      </c>
      <c r="L28" s="57" t="s">
        <v>37</v>
      </c>
    </row>
    <row r="29" spans="1:14" ht="60" x14ac:dyDescent="0.2">
      <c r="A29" s="54"/>
      <c r="B29" s="60">
        <v>80111600</v>
      </c>
      <c r="C29" s="55" t="s">
        <v>64</v>
      </c>
      <c r="D29" s="35">
        <v>45300</v>
      </c>
      <c r="E29" s="36" t="s">
        <v>56</v>
      </c>
      <c r="F29" s="56" t="s">
        <v>48</v>
      </c>
      <c r="G29" s="57" t="s">
        <v>35</v>
      </c>
      <c r="H29" s="61">
        <f>4000000*6</f>
        <v>24000000</v>
      </c>
      <c r="I29" s="58">
        <f t="shared" si="0"/>
        <v>24000000</v>
      </c>
      <c r="J29" s="59" t="s">
        <v>36</v>
      </c>
      <c r="K29" s="59" t="s">
        <v>36</v>
      </c>
      <c r="L29" s="57" t="s">
        <v>37</v>
      </c>
    </row>
    <row r="30" spans="1:14" ht="48" x14ac:dyDescent="0.2">
      <c r="A30" s="54"/>
      <c r="B30" s="60">
        <v>80111600</v>
      </c>
      <c r="C30" s="55" t="s">
        <v>65</v>
      </c>
      <c r="D30" s="35">
        <v>45300</v>
      </c>
      <c r="E30" s="36" t="s">
        <v>56</v>
      </c>
      <c r="F30" s="56" t="s">
        <v>48</v>
      </c>
      <c r="G30" s="57" t="s">
        <v>35</v>
      </c>
      <c r="H30" s="61">
        <f>1950000*6</f>
        <v>11700000</v>
      </c>
      <c r="I30" s="58">
        <f>+H30</f>
        <v>11700000</v>
      </c>
      <c r="J30" s="59" t="s">
        <v>36</v>
      </c>
      <c r="K30" s="59" t="s">
        <v>36</v>
      </c>
      <c r="L30" s="57" t="s">
        <v>37</v>
      </c>
    </row>
    <row r="31" spans="1:14" ht="48" x14ac:dyDescent="0.2">
      <c r="A31" s="54"/>
      <c r="B31" s="60">
        <v>80111600</v>
      </c>
      <c r="C31" s="55" t="s">
        <v>68</v>
      </c>
      <c r="D31" s="35">
        <v>45300</v>
      </c>
      <c r="E31" s="36" t="s">
        <v>56</v>
      </c>
      <c r="F31" s="56" t="s">
        <v>48</v>
      </c>
      <c r="G31" s="57" t="s">
        <v>35</v>
      </c>
      <c r="H31" s="61">
        <f>4500000*6</f>
        <v>27000000</v>
      </c>
      <c r="I31" s="58">
        <f t="shared" ref="I31:I32" si="1">+H31</f>
        <v>27000000</v>
      </c>
      <c r="J31" s="59" t="s">
        <v>36</v>
      </c>
      <c r="K31" s="59" t="s">
        <v>36</v>
      </c>
      <c r="L31" s="57" t="s">
        <v>37</v>
      </c>
    </row>
    <row r="32" spans="1:14" ht="48" x14ac:dyDescent="0.2">
      <c r="A32" s="54"/>
      <c r="B32" s="60">
        <v>80111600</v>
      </c>
      <c r="C32" s="55" t="s">
        <v>69</v>
      </c>
      <c r="D32" s="35">
        <v>45301</v>
      </c>
      <c r="E32" s="36" t="s">
        <v>56</v>
      </c>
      <c r="F32" s="56" t="s">
        <v>48</v>
      </c>
      <c r="G32" s="57" t="s">
        <v>35</v>
      </c>
      <c r="H32" s="61">
        <f>4000000*6</f>
        <v>24000000</v>
      </c>
      <c r="I32" s="58">
        <f t="shared" si="1"/>
        <v>24000000</v>
      </c>
      <c r="J32" s="59" t="s">
        <v>36</v>
      </c>
      <c r="K32" s="59" t="s">
        <v>36</v>
      </c>
      <c r="L32" s="57" t="s">
        <v>37</v>
      </c>
    </row>
    <row r="33" spans="1:12" ht="48" x14ac:dyDescent="0.2">
      <c r="A33" s="54"/>
      <c r="B33" s="60">
        <v>80111600</v>
      </c>
      <c r="C33" s="55" t="s">
        <v>70</v>
      </c>
      <c r="D33" s="35">
        <v>45301</v>
      </c>
      <c r="E33" s="36" t="s">
        <v>56</v>
      </c>
      <c r="F33" s="56" t="s">
        <v>48</v>
      </c>
      <c r="G33" s="57" t="s">
        <v>35</v>
      </c>
      <c r="H33" s="61">
        <f>7000000*6</f>
        <v>42000000</v>
      </c>
      <c r="I33" s="58">
        <f t="shared" ref="I33" si="2">+H33</f>
        <v>42000000</v>
      </c>
      <c r="J33" s="59" t="s">
        <v>36</v>
      </c>
      <c r="K33" s="59" t="s">
        <v>36</v>
      </c>
      <c r="L33" s="57" t="s">
        <v>37</v>
      </c>
    </row>
    <row r="34" spans="1:12" ht="48" x14ac:dyDescent="0.2">
      <c r="A34" s="54"/>
      <c r="B34" s="60">
        <v>80111600</v>
      </c>
      <c r="C34" s="55" t="s">
        <v>71</v>
      </c>
      <c r="D34" s="35">
        <v>45306</v>
      </c>
      <c r="E34" s="36" t="s">
        <v>72</v>
      </c>
      <c r="F34" s="56" t="s">
        <v>48</v>
      </c>
      <c r="G34" s="57" t="s">
        <v>35</v>
      </c>
      <c r="H34" s="61">
        <v>7162620</v>
      </c>
      <c r="I34" s="58">
        <f t="shared" ref="I34:I35" si="3">+H34</f>
        <v>7162620</v>
      </c>
      <c r="J34" s="59" t="s">
        <v>36</v>
      </c>
      <c r="K34" s="59" t="s">
        <v>36</v>
      </c>
      <c r="L34" s="57" t="s">
        <v>37</v>
      </c>
    </row>
    <row r="35" spans="1:12" ht="48" x14ac:dyDescent="0.2">
      <c r="A35" s="54"/>
      <c r="B35" s="60">
        <v>80111600</v>
      </c>
      <c r="C35" s="55" t="s">
        <v>73</v>
      </c>
      <c r="D35" s="35">
        <v>45313</v>
      </c>
      <c r="E35" s="36" t="s">
        <v>56</v>
      </c>
      <c r="F35" s="56" t="s">
        <v>48</v>
      </c>
      <c r="G35" s="57" t="s">
        <v>35</v>
      </c>
      <c r="H35" s="61">
        <f>4700000*6</f>
        <v>28200000</v>
      </c>
      <c r="I35" s="58">
        <f t="shared" si="3"/>
        <v>28200000</v>
      </c>
      <c r="J35" s="59" t="s">
        <v>36</v>
      </c>
      <c r="K35" s="59" t="s">
        <v>36</v>
      </c>
      <c r="L35" s="57" t="s">
        <v>37</v>
      </c>
    </row>
    <row r="36" spans="1:12" ht="48" x14ac:dyDescent="0.2">
      <c r="A36" s="54"/>
      <c r="B36" s="60">
        <v>80111600</v>
      </c>
      <c r="C36" s="55" t="s">
        <v>75</v>
      </c>
      <c r="D36" s="35">
        <v>45314</v>
      </c>
      <c r="E36" s="36" t="s">
        <v>56</v>
      </c>
      <c r="F36" s="56" t="s">
        <v>48</v>
      </c>
      <c r="G36" s="57" t="s">
        <v>35</v>
      </c>
      <c r="H36" s="61">
        <f>3000000*6</f>
        <v>18000000</v>
      </c>
      <c r="I36" s="58">
        <f t="shared" ref="I36" si="4">+H36</f>
        <v>18000000</v>
      </c>
      <c r="J36" s="59" t="s">
        <v>36</v>
      </c>
      <c r="K36" s="59" t="s">
        <v>36</v>
      </c>
      <c r="L36" s="57" t="s">
        <v>37</v>
      </c>
    </row>
    <row r="37" spans="1:12" ht="48" x14ac:dyDescent="0.2">
      <c r="A37" s="54"/>
      <c r="B37" s="60">
        <v>80111600</v>
      </c>
      <c r="C37" s="55" t="s">
        <v>74</v>
      </c>
      <c r="D37" s="35">
        <v>45314</v>
      </c>
      <c r="E37" s="36" t="s">
        <v>56</v>
      </c>
      <c r="F37" s="56" t="s">
        <v>48</v>
      </c>
      <c r="G37" s="57" t="s">
        <v>35</v>
      </c>
      <c r="H37" s="61">
        <f>3800000*6</f>
        <v>22800000</v>
      </c>
      <c r="I37" s="58">
        <f t="shared" ref="I37" si="5">+H37</f>
        <v>22800000</v>
      </c>
      <c r="J37" s="59" t="s">
        <v>36</v>
      </c>
      <c r="K37" s="59" t="s">
        <v>36</v>
      </c>
      <c r="L37" s="57" t="s">
        <v>37</v>
      </c>
    </row>
    <row r="38" spans="1:12" ht="48" x14ac:dyDescent="0.2">
      <c r="A38" s="54"/>
      <c r="B38" s="60">
        <v>80111600</v>
      </c>
      <c r="C38" s="55" t="s">
        <v>76</v>
      </c>
      <c r="D38" s="35">
        <v>45320</v>
      </c>
      <c r="E38" s="36" t="s">
        <v>56</v>
      </c>
      <c r="F38" s="56" t="s">
        <v>48</v>
      </c>
      <c r="G38" s="57" t="s">
        <v>35</v>
      </c>
      <c r="H38" s="61">
        <v>21000000</v>
      </c>
      <c r="I38" s="58">
        <f t="shared" ref="I38" si="6">+H38</f>
        <v>21000000</v>
      </c>
      <c r="J38" s="59" t="s">
        <v>36</v>
      </c>
      <c r="K38" s="59" t="s">
        <v>36</v>
      </c>
      <c r="L38" s="57" t="s">
        <v>37</v>
      </c>
    </row>
    <row r="39" spans="1:12" ht="48" x14ac:dyDescent="0.2">
      <c r="A39" s="54"/>
      <c r="B39" s="60">
        <v>80111600</v>
      </c>
      <c r="C39" s="55" t="s">
        <v>77</v>
      </c>
      <c r="D39" s="35">
        <v>45320</v>
      </c>
      <c r="E39" s="36" t="s">
        <v>56</v>
      </c>
      <c r="F39" s="56" t="s">
        <v>48</v>
      </c>
      <c r="G39" s="57" t="s">
        <v>35</v>
      </c>
      <c r="H39" s="61">
        <v>11400000</v>
      </c>
      <c r="I39" s="58">
        <f t="shared" ref="I39" si="7">+H39</f>
        <v>11400000</v>
      </c>
      <c r="J39" s="59" t="s">
        <v>36</v>
      </c>
      <c r="K39" s="59" t="s">
        <v>36</v>
      </c>
      <c r="L39" s="57" t="s">
        <v>37</v>
      </c>
    </row>
    <row r="40" spans="1:12" ht="48" x14ac:dyDescent="0.2">
      <c r="A40" s="54"/>
      <c r="B40" s="60">
        <v>80111600</v>
      </c>
      <c r="C40" s="55" t="s">
        <v>78</v>
      </c>
      <c r="D40" s="35">
        <v>45320</v>
      </c>
      <c r="E40" s="36" t="s">
        <v>56</v>
      </c>
      <c r="F40" s="56" t="s">
        <v>48</v>
      </c>
      <c r="G40" s="57" t="s">
        <v>35</v>
      </c>
      <c r="H40" s="61">
        <v>21000000</v>
      </c>
      <c r="I40" s="58">
        <f t="shared" ref="I40" si="8">+H40</f>
        <v>21000000</v>
      </c>
      <c r="J40" s="59" t="s">
        <v>36</v>
      </c>
      <c r="K40" s="59" t="s">
        <v>36</v>
      </c>
      <c r="L40" s="57" t="s">
        <v>37</v>
      </c>
    </row>
    <row r="41" spans="1:12" ht="60" x14ac:dyDescent="0.2">
      <c r="A41" s="54"/>
      <c r="B41" s="60">
        <v>80111600</v>
      </c>
      <c r="C41" s="55" t="s">
        <v>79</v>
      </c>
      <c r="D41" s="35">
        <v>45320</v>
      </c>
      <c r="E41" s="36" t="s">
        <v>56</v>
      </c>
      <c r="F41" s="56" t="s">
        <v>48</v>
      </c>
      <c r="G41" s="57" t="s">
        <v>35</v>
      </c>
      <c r="H41" s="61">
        <v>22800000</v>
      </c>
      <c r="I41" s="58">
        <f t="shared" ref="I41" si="9">+H41</f>
        <v>22800000</v>
      </c>
      <c r="J41" s="59" t="s">
        <v>36</v>
      </c>
      <c r="K41" s="59" t="s">
        <v>36</v>
      </c>
      <c r="L41" s="57" t="s">
        <v>37</v>
      </c>
    </row>
    <row r="42" spans="1:12" ht="48" x14ac:dyDescent="0.2">
      <c r="A42" s="54"/>
      <c r="B42" s="60">
        <v>80111600</v>
      </c>
      <c r="C42" s="55" t="s">
        <v>80</v>
      </c>
      <c r="D42" s="35">
        <v>45320</v>
      </c>
      <c r="E42" s="36" t="s">
        <v>56</v>
      </c>
      <c r="F42" s="56" t="s">
        <v>48</v>
      </c>
      <c r="G42" s="57" t="s">
        <v>35</v>
      </c>
      <c r="H42" s="61">
        <v>14400000</v>
      </c>
      <c r="I42" s="58">
        <f t="shared" ref="I42" si="10">+H42</f>
        <v>14400000</v>
      </c>
      <c r="J42" s="59" t="s">
        <v>36</v>
      </c>
      <c r="K42" s="59" t="s">
        <v>36</v>
      </c>
      <c r="L42" s="57" t="s">
        <v>37</v>
      </c>
    </row>
    <row r="43" spans="1:12" ht="48" x14ac:dyDescent="0.2">
      <c r="A43" s="54"/>
      <c r="B43" s="60">
        <v>80111600</v>
      </c>
      <c r="C43" s="55" t="s">
        <v>81</v>
      </c>
      <c r="D43" s="35">
        <v>45320</v>
      </c>
      <c r="E43" s="36" t="s">
        <v>56</v>
      </c>
      <c r="F43" s="56" t="s">
        <v>48</v>
      </c>
      <c r="G43" s="57" t="s">
        <v>35</v>
      </c>
      <c r="H43" s="61">
        <v>16800000</v>
      </c>
      <c r="I43" s="58">
        <f t="shared" ref="I43" si="11">+H43</f>
        <v>16800000</v>
      </c>
      <c r="J43" s="59" t="s">
        <v>36</v>
      </c>
      <c r="K43" s="59" t="s">
        <v>36</v>
      </c>
      <c r="L43" s="57" t="s">
        <v>37</v>
      </c>
    </row>
    <row r="44" spans="1:12" ht="48" x14ac:dyDescent="0.2">
      <c r="A44" s="54"/>
      <c r="B44" s="60">
        <v>80111600</v>
      </c>
      <c r="C44" s="55" t="s">
        <v>92</v>
      </c>
      <c r="D44" s="35">
        <v>45320</v>
      </c>
      <c r="E44" s="36" t="s">
        <v>56</v>
      </c>
      <c r="F44" s="56" t="s">
        <v>48</v>
      </c>
      <c r="G44" s="57" t="s">
        <v>35</v>
      </c>
      <c r="H44" s="61">
        <v>21000000</v>
      </c>
      <c r="I44" s="58">
        <f t="shared" ref="I44" si="12">+H44</f>
        <v>21000000</v>
      </c>
      <c r="J44" s="59" t="s">
        <v>36</v>
      </c>
      <c r="K44" s="59" t="s">
        <v>36</v>
      </c>
      <c r="L44" s="57" t="s">
        <v>37</v>
      </c>
    </row>
    <row r="45" spans="1:12" ht="48" x14ac:dyDescent="0.2">
      <c r="A45" s="54"/>
      <c r="B45" s="60">
        <v>80111600</v>
      </c>
      <c r="C45" s="55" t="s">
        <v>87</v>
      </c>
      <c r="D45" s="35">
        <v>45320</v>
      </c>
      <c r="E45" s="36" t="s">
        <v>56</v>
      </c>
      <c r="F45" s="56" t="s">
        <v>48</v>
      </c>
      <c r="G45" s="57" t="s">
        <v>35</v>
      </c>
      <c r="H45" s="61">
        <v>24000000</v>
      </c>
      <c r="I45" s="58">
        <f t="shared" ref="I45" si="13">+H45</f>
        <v>24000000</v>
      </c>
      <c r="J45" s="59" t="s">
        <v>36</v>
      </c>
      <c r="K45" s="59" t="s">
        <v>36</v>
      </c>
      <c r="L45" s="57" t="s">
        <v>37</v>
      </c>
    </row>
    <row r="46" spans="1:12" ht="60" x14ac:dyDescent="0.2">
      <c r="A46" s="54"/>
      <c r="B46" s="60">
        <v>80111600</v>
      </c>
      <c r="C46" s="55" t="s">
        <v>83</v>
      </c>
      <c r="D46" s="35">
        <v>45320</v>
      </c>
      <c r="E46" s="36" t="s">
        <v>56</v>
      </c>
      <c r="F46" s="56" t="s">
        <v>48</v>
      </c>
      <c r="G46" s="57" t="s">
        <v>35</v>
      </c>
      <c r="H46" s="61">
        <v>21000000</v>
      </c>
      <c r="I46" s="58">
        <f t="shared" ref="I46" si="14">+H46</f>
        <v>21000000</v>
      </c>
      <c r="J46" s="59" t="s">
        <v>36</v>
      </c>
      <c r="K46" s="59" t="s">
        <v>36</v>
      </c>
      <c r="L46" s="57" t="s">
        <v>37</v>
      </c>
    </row>
    <row r="47" spans="1:12" ht="48" x14ac:dyDescent="0.2">
      <c r="A47" s="54"/>
      <c r="B47" s="60">
        <v>80111600</v>
      </c>
      <c r="C47" s="55" t="s">
        <v>82</v>
      </c>
      <c r="D47" s="35">
        <v>45320</v>
      </c>
      <c r="E47" s="36" t="s">
        <v>56</v>
      </c>
      <c r="F47" s="56" t="s">
        <v>48</v>
      </c>
      <c r="G47" s="57" t="s">
        <v>35</v>
      </c>
      <c r="H47" s="61">
        <v>21000000</v>
      </c>
      <c r="I47" s="58">
        <f t="shared" ref="I47" si="15">+H47</f>
        <v>21000000</v>
      </c>
      <c r="J47" s="59" t="s">
        <v>36</v>
      </c>
      <c r="K47" s="59" t="s">
        <v>36</v>
      </c>
      <c r="L47" s="57" t="s">
        <v>37</v>
      </c>
    </row>
    <row r="48" spans="1:12" ht="48" x14ac:dyDescent="0.2">
      <c r="A48" s="54"/>
      <c r="B48" s="60">
        <v>80111600</v>
      </c>
      <c r="C48" s="55" t="s">
        <v>84</v>
      </c>
      <c r="D48" s="35">
        <v>45320</v>
      </c>
      <c r="E48" s="36" t="s">
        <v>56</v>
      </c>
      <c r="F48" s="56" t="s">
        <v>48</v>
      </c>
      <c r="G48" s="57" t="s">
        <v>35</v>
      </c>
      <c r="H48" s="61">
        <v>21000000</v>
      </c>
      <c r="I48" s="58">
        <f t="shared" ref="I48" si="16">+H48</f>
        <v>21000000</v>
      </c>
      <c r="J48" s="59" t="s">
        <v>36</v>
      </c>
      <c r="K48" s="59" t="s">
        <v>36</v>
      </c>
      <c r="L48" s="57" t="s">
        <v>37</v>
      </c>
    </row>
    <row r="49" spans="1:256" ht="48" x14ac:dyDescent="0.2">
      <c r="A49" s="54"/>
      <c r="B49" s="60">
        <v>80111600</v>
      </c>
      <c r="C49" s="55" t="s">
        <v>85</v>
      </c>
      <c r="D49" s="35">
        <v>45320</v>
      </c>
      <c r="E49" s="36" t="s">
        <v>56</v>
      </c>
      <c r="F49" s="56" t="s">
        <v>48</v>
      </c>
      <c r="G49" s="57" t="s">
        <v>35</v>
      </c>
      <c r="H49" s="61">
        <v>18000000</v>
      </c>
      <c r="I49" s="58">
        <f t="shared" ref="I49" si="17">+H49</f>
        <v>18000000</v>
      </c>
      <c r="J49" s="59" t="s">
        <v>36</v>
      </c>
      <c r="K49" s="59" t="s">
        <v>36</v>
      </c>
      <c r="L49" s="57" t="s">
        <v>37</v>
      </c>
    </row>
    <row r="50" spans="1:256" ht="48" x14ac:dyDescent="0.2">
      <c r="A50" s="54"/>
      <c r="B50" s="60">
        <v>80111600</v>
      </c>
      <c r="C50" s="55" t="s">
        <v>86</v>
      </c>
      <c r="D50" s="35">
        <v>45320</v>
      </c>
      <c r="E50" s="36" t="s">
        <v>56</v>
      </c>
      <c r="F50" s="56" t="s">
        <v>48</v>
      </c>
      <c r="G50" s="57" t="s">
        <v>35</v>
      </c>
      <c r="H50" s="61">
        <v>14400000</v>
      </c>
      <c r="I50" s="58">
        <f t="shared" ref="I50" si="18">+H50</f>
        <v>14400000</v>
      </c>
      <c r="J50" s="59" t="s">
        <v>36</v>
      </c>
      <c r="K50" s="59" t="s">
        <v>36</v>
      </c>
      <c r="L50" s="57" t="s">
        <v>37</v>
      </c>
    </row>
    <row r="51" spans="1:256" ht="48" x14ac:dyDescent="0.2">
      <c r="A51" s="54"/>
      <c r="B51" s="60">
        <v>80111600</v>
      </c>
      <c r="C51" s="55" t="s">
        <v>88</v>
      </c>
      <c r="D51" s="35">
        <v>45320</v>
      </c>
      <c r="E51" s="36" t="s">
        <v>56</v>
      </c>
      <c r="F51" s="56" t="s">
        <v>48</v>
      </c>
      <c r="G51" s="57" t="s">
        <v>35</v>
      </c>
      <c r="H51" s="61">
        <f>19200000/6*4</f>
        <v>12800000</v>
      </c>
      <c r="I51" s="58">
        <f t="shared" ref="I51" si="19">+H51</f>
        <v>12800000</v>
      </c>
      <c r="J51" s="59" t="s">
        <v>36</v>
      </c>
      <c r="K51" s="59" t="s">
        <v>36</v>
      </c>
      <c r="L51" s="57" t="s">
        <v>37</v>
      </c>
    </row>
    <row r="52" spans="1:256" ht="60" x14ac:dyDescent="0.2">
      <c r="A52" s="54"/>
      <c r="B52" s="60">
        <v>80111600</v>
      </c>
      <c r="C52" s="55" t="s">
        <v>89</v>
      </c>
      <c r="D52" s="35">
        <v>45320</v>
      </c>
      <c r="E52" s="36" t="s">
        <v>56</v>
      </c>
      <c r="F52" s="56" t="s">
        <v>48</v>
      </c>
      <c r="G52" s="57" t="s">
        <v>35</v>
      </c>
      <c r="H52" s="61">
        <v>18000000</v>
      </c>
      <c r="I52" s="58">
        <f t="shared" ref="I52" si="20">+H52</f>
        <v>18000000</v>
      </c>
      <c r="J52" s="59" t="s">
        <v>36</v>
      </c>
      <c r="K52" s="59" t="s">
        <v>36</v>
      </c>
      <c r="L52" s="57" t="s">
        <v>37</v>
      </c>
    </row>
    <row r="53" spans="1:256" ht="48" x14ac:dyDescent="0.2">
      <c r="A53" s="54"/>
      <c r="B53" s="60">
        <v>80111600</v>
      </c>
      <c r="C53" s="55" t="s">
        <v>90</v>
      </c>
      <c r="D53" s="35">
        <v>45320</v>
      </c>
      <c r="E53" s="36" t="s">
        <v>56</v>
      </c>
      <c r="F53" s="56" t="s">
        <v>48</v>
      </c>
      <c r="G53" s="57" t="s">
        <v>35</v>
      </c>
      <c r="H53" s="61">
        <v>24000000</v>
      </c>
      <c r="I53" s="58">
        <f t="shared" ref="I53" si="21">+H53</f>
        <v>24000000</v>
      </c>
      <c r="J53" s="59" t="s">
        <v>36</v>
      </c>
      <c r="K53" s="59" t="s">
        <v>36</v>
      </c>
      <c r="L53" s="57" t="s">
        <v>37</v>
      </c>
    </row>
    <row r="54" spans="1:256" ht="48" x14ac:dyDescent="0.2">
      <c r="A54" s="54"/>
      <c r="B54" s="60">
        <v>80111600</v>
      </c>
      <c r="C54" s="55" t="s">
        <v>91</v>
      </c>
      <c r="D54" s="35">
        <v>45320</v>
      </c>
      <c r="E54" s="36" t="s">
        <v>56</v>
      </c>
      <c r="F54" s="56" t="s">
        <v>48</v>
      </c>
      <c r="G54" s="57" t="s">
        <v>35</v>
      </c>
      <c r="H54" s="61">
        <v>22800000</v>
      </c>
      <c r="I54" s="58">
        <f t="shared" ref="I54" si="22">+H54</f>
        <v>22800000</v>
      </c>
      <c r="J54" s="59" t="s">
        <v>36</v>
      </c>
      <c r="K54" s="59" t="s">
        <v>36</v>
      </c>
      <c r="L54" s="57" t="s">
        <v>37</v>
      </c>
    </row>
    <row r="55" spans="1:256" ht="48" x14ac:dyDescent="0.2">
      <c r="A55" s="54"/>
      <c r="B55" s="32">
        <v>80111600</v>
      </c>
      <c r="C55" s="55" t="s">
        <v>32</v>
      </c>
      <c r="D55" s="35">
        <v>45323</v>
      </c>
      <c r="E55" s="32" t="s">
        <v>33</v>
      </c>
      <c r="F55" s="57" t="s">
        <v>34</v>
      </c>
      <c r="G55" s="57" t="s">
        <v>35</v>
      </c>
      <c r="H55" s="58">
        <v>19877760</v>
      </c>
      <c r="I55" s="58">
        <f>+H55</f>
        <v>19877760</v>
      </c>
      <c r="J55" s="59" t="s">
        <v>36</v>
      </c>
      <c r="K55" s="59" t="s">
        <v>36</v>
      </c>
      <c r="L55" s="57" t="s">
        <v>37</v>
      </c>
    </row>
    <row r="56" spans="1:256" ht="96" x14ac:dyDescent="0.2">
      <c r="A56" s="54"/>
      <c r="B56" s="32">
        <v>84131500</v>
      </c>
      <c r="C56" s="55" t="s">
        <v>38</v>
      </c>
      <c r="D56" s="35">
        <v>45352</v>
      </c>
      <c r="E56" s="32" t="s">
        <v>93</v>
      </c>
      <c r="F56" s="57" t="s">
        <v>39</v>
      </c>
      <c r="G56" s="57" t="s">
        <v>35</v>
      </c>
      <c r="H56" s="58">
        <v>52000000</v>
      </c>
      <c r="I56" s="58">
        <f>+H56</f>
        <v>52000000</v>
      </c>
      <c r="J56" s="59" t="s">
        <v>36</v>
      </c>
      <c r="K56" s="59" t="s">
        <v>36</v>
      </c>
      <c r="L56" s="57" t="s">
        <v>37</v>
      </c>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row>
    <row r="57" spans="1:256" ht="60" x14ac:dyDescent="0.2">
      <c r="A57" s="54"/>
      <c r="B57" s="32">
        <v>80111600</v>
      </c>
      <c r="C57" s="55" t="s">
        <v>45</v>
      </c>
      <c r="D57" s="35">
        <v>45323</v>
      </c>
      <c r="E57" s="32" t="s">
        <v>33</v>
      </c>
      <c r="F57" s="57" t="s">
        <v>46</v>
      </c>
      <c r="G57" s="57" t="s">
        <v>47</v>
      </c>
      <c r="H57" s="58">
        <v>10320000</v>
      </c>
      <c r="I57" s="58">
        <f>+H57</f>
        <v>10320000</v>
      </c>
      <c r="J57" s="59" t="s">
        <v>36</v>
      </c>
      <c r="K57" s="59" t="s">
        <v>36</v>
      </c>
      <c r="L57" s="57" t="s">
        <v>37</v>
      </c>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row>
    <row r="58" spans="1:256" ht="60" x14ac:dyDescent="0.2">
      <c r="A58" s="54"/>
      <c r="B58" s="32">
        <v>80111600</v>
      </c>
      <c r="C58" s="62" t="s">
        <v>50</v>
      </c>
      <c r="D58" s="35">
        <v>45323</v>
      </c>
      <c r="E58" s="32" t="s">
        <v>33</v>
      </c>
      <c r="F58" s="56" t="s">
        <v>48</v>
      </c>
      <c r="G58" s="57" t="s">
        <v>49</v>
      </c>
      <c r="H58" s="63">
        <v>11743843</v>
      </c>
      <c r="I58" s="58">
        <f>+H58</f>
        <v>11743843</v>
      </c>
      <c r="J58" s="59" t="s">
        <v>36</v>
      </c>
      <c r="K58" s="59" t="s">
        <v>36</v>
      </c>
      <c r="L58" s="57" t="s">
        <v>37</v>
      </c>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row>
    <row r="59" spans="1:256" ht="60" x14ac:dyDescent="0.2">
      <c r="A59" s="54"/>
      <c r="B59" s="32">
        <v>95111601</v>
      </c>
      <c r="C59" s="64" t="s">
        <v>94</v>
      </c>
      <c r="D59" s="65">
        <v>45330</v>
      </c>
      <c r="E59" s="65" t="s">
        <v>53</v>
      </c>
      <c r="F59" s="56" t="s">
        <v>105</v>
      </c>
      <c r="G59" s="57" t="s">
        <v>106</v>
      </c>
      <c r="H59" s="63">
        <v>2669931571.5161061</v>
      </c>
      <c r="I59" s="63">
        <v>2669931571.5161061</v>
      </c>
      <c r="J59" s="59" t="s">
        <v>36</v>
      </c>
      <c r="K59" s="59" t="s">
        <v>36</v>
      </c>
      <c r="L59" s="57" t="s">
        <v>37</v>
      </c>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row>
    <row r="60" spans="1:256" ht="60" x14ac:dyDescent="0.2">
      <c r="A60" s="54"/>
      <c r="B60" s="32">
        <v>95111601</v>
      </c>
      <c r="C60" s="64" t="s">
        <v>95</v>
      </c>
      <c r="D60" s="65">
        <v>45474</v>
      </c>
      <c r="E60" s="65" t="s">
        <v>42</v>
      </c>
      <c r="F60" s="56" t="s">
        <v>105</v>
      </c>
      <c r="G60" s="57" t="s">
        <v>106</v>
      </c>
      <c r="H60" s="63">
        <v>3511979930.8799996</v>
      </c>
      <c r="I60" s="63">
        <v>3511979930.8799996</v>
      </c>
      <c r="J60" s="59" t="s">
        <v>36</v>
      </c>
      <c r="K60" s="59" t="s">
        <v>36</v>
      </c>
      <c r="L60" s="57" t="s">
        <v>37</v>
      </c>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pans="1:256" ht="60" x14ac:dyDescent="0.2">
      <c r="A61" s="54"/>
      <c r="B61" s="32">
        <v>95111601</v>
      </c>
      <c r="C61" s="64" t="s">
        <v>96</v>
      </c>
      <c r="D61" s="65">
        <v>45474</v>
      </c>
      <c r="E61" s="65" t="s">
        <v>102</v>
      </c>
      <c r="F61" s="56" t="s">
        <v>105</v>
      </c>
      <c r="G61" s="57" t="s">
        <v>106</v>
      </c>
      <c r="H61" s="63">
        <v>390219992.31999999</v>
      </c>
      <c r="I61" s="63">
        <v>390219992.31999999</v>
      </c>
      <c r="J61" s="59" t="s">
        <v>36</v>
      </c>
      <c r="K61" s="59" t="s">
        <v>36</v>
      </c>
      <c r="L61" s="57" t="s">
        <v>37</v>
      </c>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row>
    <row r="62" spans="1:256" ht="60" x14ac:dyDescent="0.2">
      <c r="A62" s="54"/>
      <c r="B62" s="32">
        <v>95111601</v>
      </c>
      <c r="C62" s="64" t="s">
        <v>97</v>
      </c>
      <c r="D62" s="65"/>
      <c r="E62" s="65" t="s">
        <v>103</v>
      </c>
      <c r="F62" s="56" t="s">
        <v>105</v>
      </c>
      <c r="G62" s="57" t="s">
        <v>106</v>
      </c>
      <c r="H62" s="63">
        <v>2628000000</v>
      </c>
      <c r="I62" s="63">
        <v>2628000000</v>
      </c>
      <c r="J62" s="59" t="s">
        <v>36</v>
      </c>
      <c r="K62" s="59" t="s">
        <v>36</v>
      </c>
      <c r="L62" s="57" t="s">
        <v>37</v>
      </c>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row>
    <row r="63" spans="1:256" ht="60" x14ac:dyDescent="0.2">
      <c r="A63" s="54"/>
      <c r="B63" s="32">
        <v>95111601</v>
      </c>
      <c r="C63" s="64" t="s">
        <v>98</v>
      </c>
      <c r="D63" s="65">
        <v>45541</v>
      </c>
      <c r="E63" s="65" t="s">
        <v>93</v>
      </c>
      <c r="F63" s="56" t="s">
        <v>105</v>
      </c>
      <c r="G63" s="57" t="s">
        <v>106</v>
      </c>
      <c r="H63" s="63">
        <v>13633154934.824539</v>
      </c>
      <c r="I63" s="63">
        <v>13633154934.824539</v>
      </c>
      <c r="J63" s="59" t="s">
        <v>36</v>
      </c>
      <c r="K63" s="59" t="s">
        <v>36</v>
      </c>
      <c r="L63" s="57" t="s">
        <v>37</v>
      </c>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pans="1:256" ht="60" x14ac:dyDescent="0.2">
      <c r="A64" s="54"/>
      <c r="B64" s="32">
        <v>95111601</v>
      </c>
      <c r="C64" s="64" t="s">
        <v>99</v>
      </c>
      <c r="D64" s="65">
        <v>45541</v>
      </c>
      <c r="E64" s="65" t="s">
        <v>104</v>
      </c>
      <c r="F64" s="56" t="s">
        <v>105</v>
      </c>
      <c r="G64" s="57" t="s">
        <v>106</v>
      </c>
      <c r="H64" s="63">
        <v>1223720659.7000058</v>
      </c>
      <c r="I64" s="63">
        <v>1223720659.7000058</v>
      </c>
      <c r="J64" s="59" t="s">
        <v>36</v>
      </c>
      <c r="K64" s="59" t="s">
        <v>36</v>
      </c>
      <c r="L64" s="57" t="s">
        <v>37</v>
      </c>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row>
    <row r="65" spans="1:256" ht="60" x14ac:dyDescent="0.2">
      <c r="A65" s="54"/>
      <c r="B65" s="32">
        <v>95111601</v>
      </c>
      <c r="C65" s="64" t="s">
        <v>100</v>
      </c>
      <c r="D65" s="65">
        <v>45457</v>
      </c>
      <c r="E65" s="65" t="s">
        <v>40</v>
      </c>
      <c r="F65" s="56" t="s">
        <v>105</v>
      </c>
      <c r="G65" s="57" t="s">
        <v>106</v>
      </c>
      <c r="H65" s="63">
        <v>133686472.27543999</v>
      </c>
      <c r="I65" s="63">
        <v>133686472.27543999</v>
      </c>
      <c r="J65" s="59" t="s">
        <v>36</v>
      </c>
      <c r="K65" s="59" t="s">
        <v>36</v>
      </c>
      <c r="L65" s="57" t="s">
        <v>37</v>
      </c>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row>
    <row r="66" spans="1:256" ht="60" x14ac:dyDescent="0.2">
      <c r="A66" s="54"/>
      <c r="B66" s="32">
        <v>95111601</v>
      </c>
      <c r="C66" s="64" t="s">
        <v>101</v>
      </c>
      <c r="D66" s="65">
        <v>45417</v>
      </c>
      <c r="E66" s="65" t="s">
        <v>53</v>
      </c>
      <c r="F66" s="56" t="s">
        <v>105</v>
      </c>
      <c r="G66" s="57" t="s">
        <v>106</v>
      </c>
      <c r="H66" s="63">
        <v>150000000</v>
      </c>
      <c r="I66" s="63">
        <v>150000000</v>
      </c>
      <c r="J66" s="59" t="s">
        <v>36</v>
      </c>
      <c r="K66" s="59" t="s">
        <v>36</v>
      </c>
      <c r="L66" s="57" t="s">
        <v>37</v>
      </c>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row>
    <row r="67" spans="1:256" ht="60" x14ac:dyDescent="0.2">
      <c r="A67" s="54"/>
      <c r="B67" s="32">
        <v>82101500</v>
      </c>
      <c r="C67" s="62" t="s">
        <v>107</v>
      </c>
      <c r="D67" s="35">
        <v>45337</v>
      </c>
      <c r="E67" s="32" t="s">
        <v>33</v>
      </c>
      <c r="F67" s="57" t="s">
        <v>46</v>
      </c>
      <c r="G67" s="57" t="s">
        <v>106</v>
      </c>
      <c r="H67" s="63">
        <v>300000000</v>
      </c>
      <c r="I67" s="58">
        <f>+H67</f>
        <v>300000000</v>
      </c>
      <c r="J67" s="59" t="s">
        <v>36</v>
      </c>
      <c r="K67" s="59" t="s">
        <v>36</v>
      </c>
      <c r="L67" s="57" t="s">
        <v>37</v>
      </c>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row>
    <row r="68" spans="1:256" x14ac:dyDescent="0.2">
      <c r="B68" s="79" t="s">
        <v>51</v>
      </c>
      <c r="C68" s="79"/>
      <c r="D68" s="80"/>
      <c r="E68" s="40"/>
      <c r="F68" s="41"/>
      <c r="G68" s="41"/>
      <c r="H68" s="81"/>
      <c r="I68" s="81"/>
      <c r="J68" s="81"/>
      <c r="K68" s="81"/>
    </row>
    <row r="69" spans="1:256" ht="24" x14ac:dyDescent="0.2">
      <c r="B69" s="42" t="s">
        <v>22</v>
      </c>
      <c r="C69" s="43" t="s">
        <v>52</v>
      </c>
      <c r="D69" s="44" t="s">
        <v>31</v>
      </c>
      <c r="E69" s="40"/>
      <c r="F69" s="41"/>
      <c r="G69" s="41"/>
      <c r="H69" s="66" t="s">
        <v>109</v>
      </c>
      <c r="I69" s="66"/>
      <c r="J69" s="66"/>
      <c r="K69" s="66"/>
    </row>
    <row r="70" spans="1:256" x14ac:dyDescent="0.2">
      <c r="B70" s="45"/>
      <c r="C70" s="46"/>
      <c r="D70" s="47"/>
      <c r="E70" s="40"/>
      <c r="F70" s="41"/>
      <c r="G70" s="41"/>
      <c r="H70" s="67" t="s">
        <v>108</v>
      </c>
      <c r="I70" s="67"/>
      <c r="J70" s="67"/>
      <c r="K70" s="67"/>
    </row>
    <row r="71" spans="1:256" x14ac:dyDescent="0.2">
      <c r="B71" s="45"/>
      <c r="C71" s="46"/>
      <c r="D71" s="47"/>
      <c r="E71" s="40"/>
      <c r="F71" s="41"/>
      <c r="G71" s="41"/>
      <c r="H71" s="67"/>
      <c r="I71" s="67"/>
      <c r="J71" s="67"/>
      <c r="K71" s="67"/>
    </row>
    <row r="72" spans="1:256" x14ac:dyDescent="0.2">
      <c r="B72" s="45"/>
      <c r="C72" s="46"/>
      <c r="D72" s="47"/>
      <c r="E72" s="40"/>
      <c r="F72" s="41"/>
      <c r="G72" s="41"/>
      <c r="H72" s="67"/>
      <c r="I72" s="67"/>
      <c r="J72" s="67"/>
      <c r="K72" s="67"/>
    </row>
    <row r="73" spans="1:256" x14ac:dyDescent="0.2">
      <c r="B73" s="38"/>
      <c r="C73" s="39"/>
      <c r="D73" s="48"/>
      <c r="E73" s="40"/>
      <c r="F73" s="41"/>
      <c r="G73" s="41"/>
      <c r="H73" s="67"/>
      <c r="I73" s="67"/>
      <c r="J73" s="67"/>
      <c r="K73" s="67"/>
    </row>
    <row r="74" spans="1:256" x14ac:dyDescent="0.2">
      <c r="B74" s="38"/>
      <c r="C74" s="39"/>
      <c r="D74" s="48"/>
      <c r="E74" s="40"/>
      <c r="F74" s="41"/>
      <c r="G74" s="41"/>
      <c r="H74" s="67"/>
      <c r="I74" s="67"/>
      <c r="J74" s="67"/>
      <c r="K74" s="67"/>
    </row>
    <row r="75" spans="1:256" x14ac:dyDescent="0.2">
      <c r="B75" s="38"/>
      <c r="C75" s="39"/>
      <c r="D75" s="48"/>
      <c r="E75" s="40"/>
      <c r="F75" s="41"/>
      <c r="G75" s="41"/>
      <c r="H75" s="67"/>
      <c r="I75" s="67"/>
      <c r="J75" s="67"/>
      <c r="K75" s="67"/>
    </row>
    <row r="76" spans="1:256" x14ac:dyDescent="0.2">
      <c r="B76" s="38"/>
      <c r="C76" s="39"/>
      <c r="D76" s="48"/>
      <c r="E76" s="40"/>
      <c r="F76" s="41"/>
      <c r="G76" s="41"/>
      <c r="H76" s="49"/>
      <c r="I76" s="50"/>
    </row>
    <row r="77" spans="1:256" x14ac:dyDescent="0.2">
      <c r="C77" s="39"/>
    </row>
    <row r="78" spans="1:256" x14ac:dyDescent="0.2">
      <c r="C78" s="39"/>
    </row>
    <row r="79" spans="1:256" x14ac:dyDescent="0.2">
      <c r="C79" s="39"/>
    </row>
    <row r="80" spans="1:256" x14ac:dyDescent="0.2">
      <c r="C80" s="39"/>
    </row>
    <row r="81" spans="3:3" x14ac:dyDescent="0.2">
      <c r="C81" s="39"/>
    </row>
    <row r="82" spans="3:3" x14ac:dyDescent="0.2">
      <c r="C82" s="39"/>
    </row>
    <row r="83" spans="3:3" x14ac:dyDescent="0.2">
      <c r="C83" s="39"/>
    </row>
    <row r="84" spans="3:3" x14ac:dyDescent="0.2">
      <c r="C84" s="39"/>
    </row>
    <row r="85" spans="3:3" x14ac:dyDescent="0.2">
      <c r="C85" s="39"/>
    </row>
    <row r="86" spans="3:3" x14ac:dyDescent="0.2">
      <c r="C86" s="39"/>
    </row>
    <row r="87" spans="3:3" x14ac:dyDescent="0.2">
      <c r="C87" s="39"/>
    </row>
    <row r="88" spans="3:3" x14ac:dyDescent="0.2">
      <c r="C88" s="39"/>
    </row>
    <row r="89" spans="3:3" x14ac:dyDescent="0.2">
      <c r="C89" s="39"/>
    </row>
    <row r="90" spans="3:3" x14ac:dyDescent="0.2">
      <c r="C90" s="39"/>
    </row>
    <row r="91" spans="3:3" x14ac:dyDescent="0.2">
      <c r="C91" s="39"/>
    </row>
    <row r="92" spans="3:3" x14ac:dyDescent="0.2">
      <c r="C92" s="39"/>
    </row>
    <row r="93" spans="3:3" x14ac:dyDescent="0.2">
      <c r="C93" s="39"/>
    </row>
    <row r="94" spans="3:3" x14ac:dyDescent="0.2">
      <c r="C94" s="39"/>
    </row>
    <row r="95" spans="3:3" x14ac:dyDescent="0.2">
      <c r="C95" s="39"/>
    </row>
    <row r="96" spans="3:3" x14ac:dyDescent="0.2">
      <c r="C96" s="39"/>
    </row>
    <row r="97" spans="3:3" x14ac:dyDescent="0.2">
      <c r="C97" s="39"/>
    </row>
    <row r="98" spans="3:3" x14ac:dyDescent="0.2">
      <c r="C98" s="51"/>
    </row>
  </sheetData>
  <autoFilter ref="A18:WVT75"/>
  <mergeCells count="8">
    <mergeCell ref="H69:K69"/>
    <mergeCell ref="H70:K75"/>
    <mergeCell ref="B2:I2"/>
    <mergeCell ref="B4:I4"/>
    <mergeCell ref="F5:I9"/>
    <mergeCell ref="F11:I15"/>
    <mergeCell ref="B68:D68"/>
    <mergeCell ref="H68:K68"/>
  </mergeCells>
  <hyperlinks>
    <hyperlink ref="C8"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SUBGERENCIA</dc:creator>
  <cp:lastModifiedBy>SUBGERENCIA</cp:lastModifiedBy>
  <dcterms:created xsi:type="dcterms:W3CDTF">2023-04-17T21:51:00Z</dcterms:created>
  <dcterms:modified xsi:type="dcterms:W3CDTF">2024-01-31T23:30:50Z</dcterms:modified>
</cp:coreProperties>
</file>