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defaultThemeVersion="124226"/>
  <mc:AlternateContent xmlns:mc="http://schemas.openxmlformats.org/markup-compatibility/2006">
    <mc:Choice Requires="x15">
      <x15ac:absPath xmlns:x15ac="http://schemas.microsoft.com/office/spreadsheetml/2010/11/ac" url="/Users/lauraysebas/Documents/Documentos - MacBook Pro Laura/1. Laura Quiroga/1.5 Contrato 2026/1. Enero/Seguimiento Plan de Acción 4T-2025/"/>
    </mc:Choice>
  </mc:AlternateContent>
  <xr:revisionPtr revIDLastSave="0" documentId="13_ncr:1_{EC0214A4-6003-0E41-B118-F31B8D061EBE}" xr6:coauthVersionLast="47" xr6:coauthVersionMax="47" xr10:uidLastSave="{00000000-0000-0000-0000-000000000000}"/>
  <bookViews>
    <workbookView xWindow="6080" yWindow="500" windowWidth="22640" windowHeight="16040" tabRatio="493" xr2:uid="{00000000-000D-0000-FFFF-FFFF00000000}"/>
  </bookViews>
  <sheets>
    <sheet name="SEG_PLAN_DE_ACCION" sheetId="2" r:id="rId1"/>
    <sheet name="Hoja3" sheetId="5" state="hidden" r:id="rId2"/>
    <sheet name="Hoja2" sheetId="4" state="hidden" r:id="rId3"/>
    <sheet name="Hoja1" sheetId="3" state="hidden" r:id="rId4"/>
  </sheets>
  <definedNames>
    <definedName name="_xlnm._FilterDatabase" localSheetId="3" hidden="1">Hoja1!$A$1</definedName>
    <definedName name="_xlnm._FilterDatabase" localSheetId="0" hidden="1">SEG_PLAN_DE_ACCION!$A$1:$AG$24</definedName>
    <definedName name="_xlnm.Print_Area" localSheetId="1">Hoja3!$A$1:$D$7</definedName>
    <definedName name="_xlnm.Print_Area" localSheetId="0">SEG_PLAN_DE_ACCION!$A$1:$AG$34</definedName>
    <definedName name="_xlnm.Print_Titles" localSheetId="0">SEG_PLAN_DE_ACCION!$1:$12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2" l="1"/>
  <c r="AE21" i="2" s="1"/>
  <c r="AE19" i="2"/>
  <c r="AC19" i="2"/>
  <c r="AB19" i="2"/>
  <c r="Y19" i="2"/>
  <c r="X19" i="2"/>
  <c r="AD21" i="2" l="1"/>
  <c r="AC21" i="2"/>
  <c r="AD19" i="2"/>
  <c r="K15" i="2" l="1"/>
  <c r="K14" i="2"/>
  <c r="Y14" i="2" l="1"/>
  <c r="K19" i="2" l="1"/>
  <c r="AE17" i="2" l="1"/>
  <c r="AE18" i="2"/>
  <c r="Y15" i="2"/>
  <c r="Y16" i="2"/>
  <c r="Y17" i="2"/>
  <c r="Y18" i="2"/>
  <c r="P15" i="2" l="1"/>
  <c r="P16" i="2"/>
  <c r="P17" i="2"/>
  <c r="P18" i="2"/>
  <c r="P19" i="2"/>
  <c r="P14" i="2"/>
  <c r="K16" i="2"/>
  <c r="AB14" i="2" l="1"/>
  <c r="AE14" i="2" s="1"/>
</calcChain>
</file>

<file path=xl/sharedStrings.xml><?xml version="1.0" encoding="utf-8"?>
<sst xmlns="http://schemas.openxmlformats.org/spreadsheetml/2006/main" count="297" uniqueCount="182">
  <si>
    <t xml:space="preserve">Proceso de Direccionamiento Estratégico </t>
  </si>
  <si>
    <t>Departamento Administrativo de Planeación</t>
  </si>
  <si>
    <t>Página : 1 de 1</t>
  </si>
  <si>
    <t xml:space="preserve">Unidad Ejecutora: </t>
  </si>
  <si>
    <t>SECRETARÍA O  ENTIDAD RESPONSABLE: 1.DESPACHO DEL ALCALDE</t>
  </si>
  <si>
    <t xml:space="preserve">PLAN  DE DESARROLLO </t>
  </si>
  <si>
    <t>PROYECTOS</t>
  </si>
  <si>
    <t>ACCIONES/ACTIVIDADES  DE  GESTIÓN Y ADMINISTRATIVAS</t>
  </si>
  <si>
    <t>EFICIENCIA LOGRO Y/O ALCANCE DE LA META</t>
  </si>
  <si>
    <t>OBSERVACION</t>
  </si>
  <si>
    <t>RESPONSABILIDAD</t>
  </si>
  <si>
    <t>LÍNEA ESTRATÉGICA</t>
  </si>
  <si>
    <t>SECTOR</t>
  </si>
  <si>
    <t>ODS ASOCIADOS</t>
  </si>
  <si>
    <t>INDICADOR DE BIENESTAR</t>
  </si>
  <si>
    <t>PROGRAMA PRESUPUESTAL</t>
  </si>
  <si>
    <t>PRODUCTO</t>
  </si>
  <si>
    <t>INDICADOR DE PRODUCTO</t>
  </si>
  <si>
    <t xml:space="preserve">INDICADOR </t>
  </si>
  <si>
    <t xml:space="preserve">LÍNEA BASE </t>
  </si>
  <si>
    <t>META CUATRENIO</t>
  </si>
  <si>
    <t>LINEA BASE</t>
  </si>
  <si>
    <t>META DE CUATRIENIO</t>
  </si>
  <si>
    <t>Código BPPIM</t>
  </si>
  <si>
    <t>Nombre del Proyecto</t>
  </si>
  <si>
    <t>Objetivo del Proyecto</t>
  </si>
  <si>
    <t xml:space="preserve">INDICADOR / ACCIONES / 
ACTIVIDADES </t>
  </si>
  <si>
    <t xml:space="preserve">Línea base de las acciones/
Actividades del Proyecto
</t>
  </si>
  <si>
    <t>Valor de la meta de las Acciones/Actividades del proyecto programada para la vigencia actual</t>
  </si>
  <si>
    <t>Valor de la meta del indicador de producto del proyecto a la fecha de corte</t>
  </si>
  <si>
    <t>Rubro Presupuestal</t>
  </si>
  <si>
    <t>Fuente</t>
  </si>
  <si>
    <t>Recursos asignados, en pesos en el momento presupuestal (Apropiación Definitiva)</t>
  </si>
  <si>
    <t>Observaciones a la fecha del corte por actividad o total del proyecto</t>
  </si>
  <si>
    <t>Responsable</t>
  </si>
  <si>
    <t>% avance de la meta del indicador del proyecto a la fecha de corte</t>
  </si>
  <si>
    <t>% ejecución presupuestal a la fecha de corte</t>
  </si>
  <si>
    <t>INSTITUCIONAL Y GOBIERNO: "Servir y hacer las cosas bien"</t>
  </si>
  <si>
    <t>Gobierno Territorial</t>
  </si>
  <si>
    <t>12, 16, 17, 11</t>
  </si>
  <si>
    <t>ND</t>
  </si>
  <si>
    <t>Gobierno con calidad</t>
  </si>
  <si>
    <t>SLB</t>
  </si>
  <si>
    <t xml:space="preserve">Índice de incremento de la credibilidad de la comunidad </t>
  </si>
  <si>
    <t xml:space="preserve">Información Pa todos </t>
  </si>
  <si>
    <t>Número de campañas institucionales diseñadas y difundidas en el cuatrienio.</t>
  </si>
  <si>
    <t>Todos Informados</t>
  </si>
  <si>
    <t>Fortalecer los procesos de difusión de contenidos
informativos sobre acciones adelantadas por la
Administración Municipal y de asuntos o
contenidos de interés para la ciudadanía, así
como los procesos de percepción de e
interacción con la misma.</t>
  </si>
  <si>
    <t>Propios</t>
  </si>
  <si>
    <t>Profesional Especializado Despacho del Alcalde Comunicaciones</t>
  </si>
  <si>
    <t>2.3.2.02.02.009.459919.148.89121.001</t>
  </si>
  <si>
    <t>100.01.2.3.2.02.02.008.00.00.4599019.148.89121.001</t>
  </si>
  <si>
    <t>2.3.2.02.02.009.459919.148.89122.001</t>
  </si>
  <si>
    <t>100.01.2.3.2.02.02.008.00.00.4599019.148.89122.001</t>
  </si>
  <si>
    <t>2.3.2.02.02.009.459919.148.35130.001</t>
  </si>
  <si>
    <t>100.01.2.3.2.02.01.003.00.00.4599019.148.35130.001</t>
  </si>
  <si>
    <t>2.3.2.02.02.009.459919.148.45230.001</t>
  </si>
  <si>
    <t>2.3.2.02.02.009.459919.148.45266.001</t>
  </si>
  <si>
    <t>100.01.2.3.2.02.01.004.00.00.4599019.148.45266.001</t>
  </si>
  <si>
    <t>2.3.2.02.02.009.459919.148.83620.001</t>
  </si>
  <si>
    <t>100.01.2.3.2.02.02.008.00.00.4599019.148.83620.001</t>
  </si>
  <si>
    <t>2.3.2.02.02.009.459919.148.91112.034</t>
  </si>
  <si>
    <t>2.3.2.02.02.009.459919.148.91112.001</t>
  </si>
  <si>
    <t>Plna de Accion</t>
  </si>
  <si>
    <t>SUIFP</t>
  </si>
  <si>
    <t>Informes generados por el observatorio de ciudad en el año</t>
  </si>
  <si>
    <t>Apoyo y asistencia tecnica para la generacion, analisis y consolidacion y divulgacion de la informacion del Observatorio Ciudad, paz, convivencia y cultura ciudadana del Municipio de Armenia.</t>
  </si>
  <si>
    <t>Campañas de promoción (intervención cultural de la vida cotidiana) diseñadas e implementadas en el año</t>
  </si>
  <si>
    <t xml:space="preserve">Desarrollo de campañas de promoción e intervención cultural de la vida cotidiana diseñadas e implementadas.
</t>
  </si>
  <si>
    <t>Talleres ciudadanos para la paz  ciudadana y la reconciliación realizados</t>
  </si>
  <si>
    <t xml:space="preserve">
Desarrollar Talleres de resolucion de conflictos, convivencia pacifica y manejo adecuado de los conflictos y prevencion de la violencia en el territorio. (Volantes - Piezas Publicitarias - Boletines - Material Pedagogico-logistica).</t>
  </si>
  <si>
    <t xml:space="preserve">Generación de escenarios para la memoria y la identidad local realizados </t>
  </si>
  <si>
    <t>Generar espacios y ambientes de paz en el Municipio de Armenia, a traves de actividades academicas, culturales, ludicas y deportivas orientadas al mejoramiento de la convivecia en el territorio en asocio con entidades del orden nacional, Departamental y Municipal</t>
  </si>
  <si>
    <t>PLAN DE ACCIÓN</t>
  </si>
  <si>
    <t>Código: D-DP-PDE-051</t>
  </si>
  <si>
    <t>Fecha: 04/01/2021</t>
  </si>
  <si>
    <t>Versión: 009</t>
  </si>
  <si>
    <t>VIGENCIA AÑO:2022</t>
  </si>
  <si>
    <t xml:space="preserve">FUENTES DE FINANCIACIÓN </t>
  </si>
  <si>
    <t>NDICADOR DE PRODUCTO</t>
  </si>
  <si>
    <t>PRODUCTO KPT</t>
  </si>
  <si>
    <t xml:space="preserve">Recursos asignados, en pesos en el momento presupuestal </t>
  </si>
  <si>
    <t>Contratación de servicios profesionales para apoyar la emisión de boletines externos de prensa con información institucional y corporativa.</t>
  </si>
  <si>
    <t>SGP Propósito General</t>
  </si>
  <si>
    <t>Contratación de  servicios profesionales para la emisión de comunicados de prensa externos con información institucional y corporativa.</t>
  </si>
  <si>
    <t>Contratación de servicios profesionales para creación de campañas institucionales publicitarias externas.</t>
  </si>
  <si>
    <t>Contratación de servicios profesionales para implementar un plan de medios que garantice la difusión institucional del gobierno en prensa, radio, televisión, medios digitales externos.</t>
  </si>
  <si>
    <t>Contratación de servicios profesionales para el diseño, diagramación, impresión y acabados del periódico institucional.</t>
  </si>
  <si>
    <t>Contratación de suministro de  productos relacionados con la impresión y materiales litográficos requeridos para el desarrollo de las actividades propias del proyecto.</t>
  </si>
  <si>
    <t>Contratación de suministro de cartuchos, tintas y tóner requeridos para el desarrollo de las actividades propias del proyecto.</t>
  </si>
  <si>
    <t>Contratación para la compra de equipos de cómputo requeridos para el desarrollo de las actividades propias del proyecto.</t>
  </si>
  <si>
    <t>Contratación para la compra de equipos de impresión que ejecutan dos o más de las siguientes funciones: imprimir, escanear, fotocopiar, enviar fax, requeridos para el desarrollo de las actividades propias del proyecto.</t>
  </si>
  <si>
    <t>Contratación de servicios profesionales para el compañamiento logístico protocolario a los actos institucionales con el Señor Alcalde, redacción de discursos, notas de estilo y/o publicaciones.</t>
  </si>
  <si>
    <t>Contratación de servicios profesionales para apoyar desarrollo de procesos administrativos en plataformas de gestión y control: Gacetas</t>
  </si>
  <si>
    <t>Contratación de servicios de apoyo a la gestión para la producción de campañas publicitarias institucionales para el cumplimiento del Plan de Comunicación Organizacional.</t>
  </si>
  <si>
    <t>Contratación de servicios de apoyo a la gestión para la emisión de boletines internos.</t>
  </si>
  <si>
    <t>Contratación de servicios de apoyo a la gestión para el fortalecimiento de la oficina de Comunicaciones en relación con la actualización de archivo</t>
  </si>
  <si>
    <t xml:space="preserve">Contratación de servicios profesionales para la actualización, socialización y divulgación permanente de la información institucional por las redes sociales propias como: Facebook, Twitter, Instagram asi como el canal de youtube.  </t>
  </si>
  <si>
    <t>INDICADOR DE RESULTADO</t>
  </si>
  <si>
    <t>TIPO DE META (INCREMENTO MANTENIMIENTO)</t>
  </si>
  <si>
    <t>BAJO</t>
  </si>
  <si>
    <t>MEDIO</t>
  </si>
  <si>
    <t>ALTO</t>
  </si>
  <si>
    <t>SEGUIMIENTO PLAN  DE ACCIÓN</t>
  </si>
  <si>
    <t>OCTUBRE 01 A DICIEMBRE 31</t>
  </si>
  <si>
    <t>2025 - 03</t>
  </si>
  <si>
    <t>JULIO 01 A SEPTIEMBRE 30</t>
  </si>
  <si>
    <t>0% - 24%</t>
  </si>
  <si>
    <t>25% - 35%</t>
  </si>
  <si>
    <t>36% - 100%</t>
  </si>
  <si>
    <t>0% - 30%</t>
  </si>
  <si>
    <t>31% - 39%</t>
  </si>
  <si>
    <t>40% - 100%</t>
  </si>
  <si>
    <t>2025 - 04</t>
  </si>
  <si>
    <t xml:space="preserve">Observaciones a la fecha del corte </t>
  </si>
  <si>
    <t>MATRIZ PLAN DE DESARROLLO 2024-2027 "ARMENIA CON MAS OPORTUNIDADES"</t>
  </si>
  <si>
    <t xml:space="preserve">Recursos ejecutados en pesos en el momento presupuestal ( Registro Presupuestal)  </t>
  </si>
  <si>
    <t xml:space="preserve">Recursos ejecutados en pesos en el momento presupuestal ( Pagos Acumulados) </t>
  </si>
  <si>
    <t xml:space="preserve">SEGUIMIENTO PLAN DE DESARROLLO Y PLAN DE ACCIÓN           
Departamento Administrativo de Planeación 
Proceso 2. Direccionamiento Estratégico    </t>
  </si>
  <si>
    <t>Código: R-DP-PDE-101</t>
  </si>
  <si>
    <t>Fecha: 10/09/2025</t>
  </si>
  <si>
    <t>Versión: 001</t>
  </si>
  <si>
    <t>ARMENIA MODERNA</t>
  </si>
  <si>
    <t>Transporte</t>
  </si>
  <si>
    <t>11.2</t>
  </si>
  <si>
    <t>11.3</t>
  </si>
  <si>
    <t>16.10</t>
  </si>
  <si>
    <t>Ambiente - Toneladas de CO2 mitigadas por el sector transporte</t>
  </si>
  <si>
    <t>Prestación de servicios de transporte público de pasajeros</t>
  </si>
  <si>
    <t>Seguridad de Transporte</t>
  </si>
  <si>
    <t>Servicio de educación informal</t>
  </si>
  <si>
    <t>Documentos de lineamientos técnicos</t>
  </si>
  <si>
    <t>Servicio de transporte público organizado implementados (SITM. SITP. SETP, SITR)</t>
  </si>
  <si>
    <t>Portales construidos</t>
  </si>
  <si>
    <t>Servicio de información implementado</t>
  </si>
  <si>
    <t>Estrategias de educación informal implementadas</t>
  </si>
  <si>
    <t>Documentos de lineamientos técnicos realizados</t>
  </si>
  <si>
    <t>Pasajeros que se movilizan en medios de transporte sostenibles</t>
  </si>
  <si>
    <t>Sistemas de información implementados</t>
  </si>
  <si>
    <t>N/A</t>
  </si>
  <si>
    <t>Socialización en la fase pre-operativa y operativa del SETP</t>
  </si>
  <si>
    <t>Entrega y validación de los componentes de la Estructuración Técnica, Legal y Financiera</t>
  </si>
  <si>
    <t xml:space="preserve"> Entrada en operación del Sistema Estrategico de Transporte Público</t>
  </si>
  <si>
    <t>Terminal de ruta Aeropuerto para la entrada en operación del SETP</t>
  </si>
  <si>
    <t>Realizar la socialización en la fase pre-operativa y operativa para la entrada en operación del SETP</t>
  </si>
  <si>
    <t>Entrega y validación de los componentes de la Estructuración Técnica, Legal y Financiera para la entrada en operación del SETP</t>
  </si>
  <si>
    <t>Construcción del terminal de ruta Aeropuerto para la entrada en operación del SETP</t>
  </si>
  <si>
    <t>2.4.5.02.08.022</t>
  </si>
  <si>
    <t>2.4.5.01.04.02</t>
  </si>
  <si>
    <t>ENTE TERRITORIAL</t>
  </si>
  <si>
    <t>ENTE TERRITORIAL
NACIÓN</t>
  </si>
  <si>
    <t>TOTAL</t>
  </si>
  <si>
    <t>AMABLE</t>
  </si>
  <si>
    <t>REPRESENTANTE LEGAL</t>
  </si>
  <si>
    <t>JAMES PADILLA GARCIA</t>
  </si>
  <si>
    <t>ALCALDE</t>
  </si>
  <si>
    <t>RESPONSABLE DE LA DEPENDENCIA  Y/O ENTIDAD</t>
  </si>
  <si>
    <t>JAMES CASTAÑO HERRERA</t>
  </si>
  <si>
    <t>SECRETARIO / DIRECTOR</t>
  </si>
  <si>
    <t>TRANSPORTE</t>
  </si>
  <si>
    <t>Andenes de la red urbana rehabilitados</t>
  </si>
  <si>
    <t>Valor de la meta del indicador de producto a la fecha de corte</t>
  </si>
  <si>
    <t xml:space="preserve">Andenes rehabilitados </t>
  </si>
  <si>
    <t xml:space="preserve">
Centro Administrativo Municipal CAM, piso 3, planeacion@armenia.gov.co</t>
  </si>
  <si>
    <t>SECRETARÍA O ENTIDAD RESPONSABLE: 4.6. AMABLE E.I.C.E</t>
  </si>
  <si>
    <t>VIGENCIA AÑO: 2025</t>
  </si>
  <si>
    <t>Esta meta responde a un valor total anual de pasajeros movilizados que a la fecha no se ha logado cumplir ya que a la fecha aún está pendiente la implementación del sistema</t>
  </si>
  <si>
    <t xml:space="preserve">Esta meta deberá ajustarse debido al aplazamiento de los recursos realizados por la Nación a los SETP del pais para la presente vigencia </t>
  </si>
  <si>
    <t xml:space="preserve">Se validó los 6 componentes de la Estructuración Técnica, Legal y Financiera para la entrada en operación del SETP
</t>
  </si>
  <si>
    <t xml:space="preserve">Esta meta no ha podido ejecutarse a la fecha, debido a que no se ha entrado aún en operación con el 60% de las rutas, tarea pendiente por parte del Municipio ya que debe adoptar los actos administrativos pertinentes. </t>
  </si>
  <si>
    <t>Esta meta corresponde a un documento técnico realizado por vigencia, en la presente vigencia se cumplió con el acta de consejo de gobierno nro 004 del 05 de mayo de 2025 la cual dio cierre a la Estructuración Técnica, Legal y Financiera en el marco de la entrada en operación de SETP.
https://drive.google.com/drive/u/0/folders/10diz3UHmb5tB-Qe2kMYRSGkU_ASrjvf0</t>
  </si>
  <si>
    <r>
      <t xml:space="preserve">Esta meta fue dividida para ser cumplida en el cuatrenio, quiere decir que cada vigencia tiene como meta un avance del 25%. En la vigencia 2024 esta meta tuvo un avance correspondiente al </t>
    </r>
    <r>
      <rPr>
        <b/>
        <u/>
        <sz val="12"/>
        <color theme="1"/>
        <rFont val="Arial"/>
        <family val="2"/>
      </rPr>
      <t>20,60%</t>
    </r>
    <r>
      <rPr>
        <sz val="12"/>
        <color theme="1"/>
        <rFont val="Arial"/>
        <family val="2"/>
      </rPr>
      <t xml:space="preserve">, y en la presente vigencia con corte a la fecha del presente informe lleva un avance correspondiente al </t>
    </r>
    <r>
      <rPr>
        <b/>
        <u/>
        <sz val="12"/>
        <color theme="1"/>
        <rFont val="Arial"/>
        <family val="2"/>
      </rPr>
      <t xml:space="preserve">18,74%, </t>
    </r>
    <r>
      <rPr>
        <sz val="12"/>
        <color theme="1"/>
        <rFont val="Arial"/>
        <family val="2"/>
      </rPr>
      <t xml:space="preserve">lo anterior, quiere decir que se lleva un acumulado ejecutado de </t>
    </r>
    <r>
      <rPr>
        <b/>
        <u/>
        <sz val="12"/>
        <color theme="1"/>
        <rFont val="Arial"/>
        <family val="2"/>
      </rPr>
      <t>39,35</t>
    </r>
    <r>
      <rPr>
        <b/>
        <sz val="12"/>
        <color theme="1"/>
        <rFont val="Arial"/>
        <family val="2"/>
      </rPr>
      <t xml:space="preserve"> </t>
    </r>
    <r>
      <rPr>
        <sz val="12"/>
        <color theme="1"/>
        <rFont val="Arial"/>
        <family val="2"/>
      </rPr>
      <t>de la meta de cuatrenio. 
https://drive.google.com/drive/u/0/folders/1n1xWW3HKdlNBRL4UYX5KK1kdcyJTrk8M</t>
    </r>
  </si>
  <si>
    <t>Se ha realizado socialización y capacitación al cliente interno y externo para la entrada en operación del SETP (https://drive.google.com/drive/u/0/folders/1wRJqjvtwOMcsm9HkESi6Qhs_Om5HenI9)
Esta meta se ha venido cumpliendo con el recurso humano de la entidad que es contratado con recursos de funcionamiento, debido a que el Ministerio de Transporte a la fecha no ha dado elegibilidad para adelantar este proyecto con recursos de inversión del convenio de cofinanciación que se tiene suscrito.</t>
  </si>
  <si>
    <t>ACUMULATIVO</t>
  </si>
  <si>
    <t>Periodo de corte: 1 de Enero al 31 de Diciembre 2025</t>
  </si>
  <si>
    <r>
      <t xml:space="preserve">Esta meta fue dividida para ser cumplida en el cuatrenio, quiere decir que cada vigencia tiene como meta un avance del 25%. En la vigencia 2024 esta meta tuvo un avance correspondiente al </t>
    </r>
    <r>
      <rPr>
        <b/>
        <u/>
        <sz val="12"/>
        <color theme="1"/>
        <rFont val="Arial"/>
        <family val="2"/>
      </rPr>
      <t>20,60%</t>
    </r>
    <r>
      <rPr>
        <sz val="12"/>
        <color theme="1"/>
        <rFont val="Arial"/>
        <family val="2"/>
      </rPr>
      <t xml:space="preserve">, y en la presente vigencia con corte a la fecha del presente informe lleva un avance correspondiente al </t>
    </r>
    <r>
      <rPr>
        <b/>
        <u/>
        <sz val="12"/>
        <color theme="1"/>
        <rFont val="Arial"/>
        <family val="2"/>
      </rPr>
      <t xml:space="preserve">25%, </t>
    </r>
    <r>
      <rPr>
        <sz val="12"/>
        <color theme="1"/>
        <rFont val="Arial"/>
        <family val="2"/>
      </rPr>
      <t xml:space="preserve">lo anterior, quiere decir que se lleva un acumulado ejecutado de </t>
    </r>
    <r>
      <rPr>
        <b/>
        <u/>
        <sz val="12"/>
        <color theme="1"/>
        <rFont val="Arial"/>
        <family val="2"/>
      </rPr>
      <t>45,60%</t>
    </r>
    <r>
      <rPr>
        <b/>
        <sz val="12"/>
        <color theme="1"/>
        <rFont val="Arial"/>
        <family val="2"/>
      </rPr>
      <t xml:space="preserve"> </t>
    </r>
    <r>
      <rPr>
        <sz val="12"/>
        <color theme="1"/>
        <rFont val="Arial"/>
        <family val="2"/>
      </rPr>
      <t>de la meta de cuatrenio. 
https://drive.google.com/drive/u/0/folders/1n1xWW3HKdlNBRL4UYX5KK1kdcyJTrk8M</t>
    </r>
  </si>
  <si>
    <t>Esta meta ya fue cumplida en el 3 trimestre de la vigencia 2025, corresponde a un documento técnico realizado por vigencia, en la presente vigencia se cumplió con el acta de consejo de gobierno nro 004 del 05 de mayo de 2025 la cual dio cierre a la Estructuración Técnica, Legal y Financiera en el marco de la entrada en operación de SETP.
https://drive.google.com/drive/u/0/folders/10diz3UHmb5tB-Qe2kMYRSGkU_ASrjvf0"</t>
  </si>
  <si>
    <t>Esta meta se culminará con la adjudicación y ejecución del contrato de mobiliario requerida para la iomplemetnacion del centro de control de flota, contratos que se encuentran proyectados adjudicarse en el mes de diciembre de la presente vigencia con ejecución y terminación en la vigencia 2026.
https://drive.google.com/drive/u/0/folders/1KNipdMFDWkstbJkiHtcai2HRSbAOJtL_</t>
  </si>
  <si>
    <t>Esta meta en general esta cumplida en un 50%. Desagregada de la siguiente manera: 
En el cuarto (IV) trimestre de la vigencia 2025, se realizó el Suministro e intalación de mobiliario para el centro de control para la entrada en operación del SETP en un 100%.
Y la adquisición e instalación para la implementación del centro de control de flota, tiene un avance del 37,5% conforme a la estructuracion contractual y su ejecución en la adquisición de técnologia requerida para la implemetnación del centro de control de flota para la entrada en operación del SETP. Se tiene proyectado su culminación en el primer semestre de 2026.</t>
  </si>
  <si>
    <t xml:space="preserve">Suministro e intalación de mobiliario, e infraestructura tecnologica para el centro de control para la entrada en operación del SETP, y  Señaletica </t>
  </si>
  <si>
    <t xml:space="preserve">Suministro e intalación de mobiliario e infraestructura tecnologica para el centro de control </t>
  </si>
  <si>
    <t>"Esta meta en general esta cumplida en un 50%. Desagregada de la siguiente manera: 
En el cuarto (IV) trimestre de la vigencia 2025, se realizó el Suministro e intalación de mobiliario para el centro de control para la entrada en operación del SETP en un 100%.
Y la adquisición e instalación para la implementación del centro de control de flota, tiene un avance del 37,5% conforme a la estructuracion contractual y su ejecución en la adquisición de técnologia requerida para la implemetnación del centro de control de flota para la entrada en operación del SETP. Se tiene proyectado su culminación en el primer semestre de 2026. (https://drive.google.com/drive/u/0/folders/1wRJqjvtwOMcsm9HkESi6Qhs_Om5HenI9)
 (https://drive.google.com/drive/u/0/folders/1wRJqjvtwOMcsm9HkESi6Qhs_Om5HenI9)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</si>
</sst>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 #,##0.00_-;\-&quot;$&quot;\ * #,##0.00_-;_-&quot;$&quot;\ * &quot;-&quot;??_-;_-@_-"/>
    <numFmt numFmtId="43" formatCode="_-* #,##0.00_-;\-* #,##0.00_-;_-* &quot;-&quot;??_-;_-@_-"/>
    <numFmt numFmtId="164" formatCode="_(* #,##0.00_);_(* \(#,##0.00\);_(* &quot;-&quot;??_);_(@_)"/>
    <numFmt numFmtId="165" formatCode="_(&quot;$&quot;* #,##0.00_);_(&quot;$&quot;* \(#,##0.00\);_(&quot;$&quot;* &quot;-&quot;??_);_(@_)"/>
    <numFmt numFmtId="166" formatCode="&quot;$&quot;\ #,##0"/>
    <numFmt numFmtId="167" formatCode="&quot;$&quot;\ #,##0.00"/>
    <numFmt numFmtId="168" formatCode="#,##0.0"/>
  </numFmts>
  <fonts count="44" x14ac:knownFonts="1">
    <font>
      <sz val="10"/>
      <name val="Arial"/>
      <charset val="134"/>
    </font>
    <font>
      <sz val="11"/>
      <color theme="1"/>
      <name val="Calibri"/>
      <family val="2"/>
      <scheme val="minor"/>
    </font>
    <font>
      <sz val="12"/>
      <name val="Arial"/>
      <family val="2"/>
    </font>
    <font>
      <b/>
      <sz val="12"/>
      <name val="Arial"/>
      <family val="2"/>
    </font>
    <font>
      <b/>
      <sz val="18"/>
      <name val="Arial"/>
      <family val="2"/>
    </font>
    <font>
      <sz val="18"/>
      <name val="Arial"/>
      <family val="2"/>
    </font>
    <font>
      <b/>
      <sz val="12"/>
      <color theme="1"/>
      <name val="Arial"/>
      <family val="2"/>
    </font>
    <font>
      <b/>
      <sz val="18"/>
      <color rgb="FF000000"/>
      <name val="Arial"/>
      <family val="2"/>
    </font>
    <font>
      <sz val="18"/>
      <color rgb="FF000000"/>
      <name val="Arial"/>
      <family val="2"/>
    </font>
    <font>
      <sz val="18"/>
      <color theme="1"/>
      <name val="Arial"/>
      <family val="2"/>
    </font>
    <font>
      <b/>
      <sz val="16"/>
      <name val="Arial"/>
      <family val="2"/>
    </font>
    <font>
      <b/>
      <sz val="11"/>
      <name val="Arial"/>
      <family val="2"/>
    </font>
    <font>
      <b/>
      <sz val="10"/>
      <name val="Arial"/>
      <family val="2"/>
    </font>
    <font>
      <b/>
      <sz val="10"/>
      <color theme="1"/>
      <name val="Arial"/>
      <family val="2"/>
    </font>
    <font>
      <sz val="11"/>
      <color theme="1"/>
      <name val="Calibri"/>
      <family val="2"/>
      <scheme val="minor"/>
    </font>
    <font>
      <sz val="11"/>
      <color indexed="8"/>
      <name val="Calibri"/>
      <family val="2"/>
    </font>
    <font>
      <b/>
      <sz val="11"/>
      <color rgb="FF6F6F6E"/>
      <name val="Calibri"/>
      <family val="2"/>
      <scheme val="minor"/>
    </font>
    <font>
      <sz val="10"/>
      <name val="Arial"/>
      <family val="2"/>
    </font>
    <font>
      <b/>
      <sz val="11"/>
      <name val="Arial"/>
      <family val="2"/>
    </font>
    <font>
      <b/>
      <sz val="10"/>
      <name val="Arial"/>
      <family val="2"/>
    </font>
    <font>
      <b/>
      <sz val="12"/>
      <name val="Arial"/>
      <family val="2"/>
    </font>
    <font>
      <b/>
      <sz val="11"/>
      <color rgb="FFFFFFFF"/>
      <name val="Arial"/>
      <family val="2"/>
    </font>
    <font>
      <b/>
      <sz val="11"/>
      <color theme="1"/>
      <name val="Arial"/>
      <family val="2"/>
    </font>
    <font>
      <sz val="11"/>
      <color indexed="9"/>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3"/>
      <color indexed="56"/>
      <name val="Calibri"/>
      <family val="2"/>
    </font>
    <font>
      <sz val="16"/>
      <name val="Arial"/>
      <family val="2"/>
    </font>
    <font>
      <sz val="12"/>
      <color rgb="FF000000"/>
      <name val="Arial"/>
      <family val="2"/>
    </font>
    <font>
      <sz val="12"/>
      <color theme="1"/>
      <name val="Arial"/>
      <family val="2"/>
    </font>
    <font>
      <sz val="10"/>
      <color theme="1"/>
      <name val="Arial"/>
      <family val="2"/>
    </font>
    <font>
      <b/>
      <u/>
      <sz val="12"/>
      <color theme="1"/>
      <name val="Arial"/>
      <family val="2"/>
    </font>
    <font>
      <sz val="14"/>
      <name val="Arial"/>
      <family val="2"/>
    </font>
    <font>
      <sz val="14"/>
      <color theme="1"/>
      <name val="Arial"/>
      <family val="2"/>
    </font>
  </fonts>
  <fills count="37">
    <fill>
      <patternFill patternType="none"/>
    </fill>
    <fill>
      <patternFill patternType="gray125"/>
    </fill>
    <fill>
      <patternFill patternType="solid">
        <fgColor theme="6" tint="0.59999389629810485"/>
        <bgColor indexed="64"/>
      </patternFill>
    </fill>
    <fill>
      <patternFill patternType="solid">
        <fgColor rgb="FFFFE699"/>
        <bgColor rgb="FF000000"/>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ECECEC"/>
        <bgColor rgb="FF000000"/>
      </patternFill>
    </fill>
    <fill>
      <patternFill patternType="solid">
        <fgColor rgb="FFFF3300"/>
        <bgColor indexed="64"/>
      </patternFill>
    </fill>
    <fill>
      <patternFill patternType="solid">
        <fgColor rgb="FF92D050"/>
        <bgColor indexed="64"/>
      </patternFill>
    </fill>
    <fill>
      <patternFill patternType="solid">
        <fgColor rgb="FFD8E4BC"/>
        <bgColor indexed="64"/>
      </patternFill>
    </fill>
    <fill>
      <patternFill patternType="solid">
        <fgColor rgb="FFB7DEE8"/>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tint="-0.14999847407452621"/>
        <bgColor indexed="64"/>
      </patternFill>
    </fill>
  </fills>
  <borders count="92">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522B57"/>
      </left>
      <right style="thin">
        <color rgb="FF522B57"/>
      </right>
      <top style="thin">
        <color rgb="FF522B57"/>
      </top>
      <bottom style="thin">
        <color rgb="FF522B57"/>
      </bottom>
      <diagonal/>
    </border>
    <border>
      <left style="medium">
        <color rgb="FFCCCCCC"/>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thin">
        <color auto="1"/>
      </left>
      <right style="medium">
        <color auto="1"/>
      </right>
      <top/>
      <bottom style="thin">
        <color auto="1"/>
      </bottom>
      <diagonal/>
    </border>
    <border>
      <left/>
      <right/>
      <top style="medium">
        <color auto="1"/>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rgb="FFCCCCCC"/>
      </left>
      <right/>
      <top style="medium">
        <color rgb="FF000000"/>
      </top>
      <bottom style="medium">
        <color rgb="FF000000"/>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top style="medium">
        <color rgb="FFCCCCCC"/>
      </top>
      <bottom style="medium">
        <color indexed="64"/>
      </bottom>
      <diagonal/>
    </border>
    <border>
      <left/>
      <right/>
      <top style="thin">
        <color indexed="64"/>
      </top>
      <bottom/>
      <diagonal/>
    </border>
    <border>
      <left/>
      <right style="thin">
        <color indexed="64"/>
      </right>
      <top style="thin">
        <color indexed="64"/>
      </top>
      <bottom/>
      <diagonal/>
    </border>
  </borders>
  <cellStyleXfs count="53">
    <xf numFmtId="0" fontId="0" fillId="0" borderId="0"/>
    <xf numFmtId="44" fontId="17" fillId="0" borderId="0" applyFont="0" applyFill="0" applyBorder="0" applyAlignment="0" applyProtection="0"/>
    <xf numFmtId="9" fontId="17" fillId="0" borderId="0" applyFill="0" applyBorder="0" applyAlignment="0" applyProtection="0"/>
    <xf numFmtId="41" fontId="17" fillId="0" borderId="0" applyFont="0" applyFill="0" applyBorder="0" applyAlignment="0" applyProtection="0"/>
    <xf numFmtId="0" fontId="16" fillId="9" borderId="41">
      <alignment horizontal="center" vertical="center" wrapText="1"/>
    </xf>
    <xf numFmtId="164" fontId="15" fillId="0" borderId="0" applyFont="0" applyFill="0" applyBorder="0" applyAlignment="0" applyProtection="0"/>
    <xf numFmtId="0" fontId="14" fillId="0" borderId="0"/>
    <xf numFmtId="0" fontId="17" fillId="0" borderId="0"/>
    <xf numFmtId="0" fontId="14" fillId="0" borderId="0"/>
    <xf numFmtId="9" fontId="17" fillId="0" borderId="0" applyFill="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5" fillId="23" borderId="0" applyNumberFormat="0" applyBorder="0" applyAlignment="0" applyProtection="0"/>
    <xf numFmtId="0" fontId="23" fillId="24"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6" fillId="28" borderId="59" applyNumberFormat="0" applyAlignment="0" applyProtection="0"/>
    <xf numFmtId="0" fontId="24" fillId="29" borderId="60" applyNumberFormat="0" applyAlignment="0" applyProtection="0"/>
    <xf numFmtId="0" fontId="25" fillId="0" borderId="61" applyNumberFormat="0" applyFill="0" applyAlignment="0" applyProtection="0"/>
    <xf numFmtId="0" fontId="27" fillId="0" borderId="0" applyNumberFormat="0" applyFill="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33" borderId="0" applyNumberFormat="0" applyBorder="0" applyAlignment="0" applyProtection="0"/>
    <xf numFmtId="0" fontId="28" fillId="19" borderId="59" applyNumberFormat="0" applyAlignment="0" applyProtection="0"/>
    <xf numFmtId="0" fontId="29" fillId="15" borderId="0" applyNumberFormat="0" applyBorder="0" applyAlignment="0" applyProtection="0"/>
    <xf numFmtId="0" fontId="30" fillId="34" borderId="0" applyNumberFormat="0" applyBorder="0" applyAlignment="0" applyProtection="0"/>
    <xf numFmtId="0" fontId="1" fillId="0" borderId="0"/>
    <xf numFmtId="0" fontId="1" fillId="0" borderId="0"/>
    <xf numFmtId="0" fontId="17" fillId="35" borderId="62" applyNumberFormat="0" applyAlignment="0" applyProtection="0"/>
    <xf numFmtId="0" fontId="31" fillId="28" borderId="63"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5" fillId="0" borderId="0" applyNumberFormat="0" applyFill="0" applyBorder="0" applyAlignment="0" applyProtection="0"/>
    <xf numFmtId="0" fontId="36" fillId="0" borderId="64" applyNumberFormat="0" applyFill="0" applyAlignment="0" applyProtection="0"/>
    <xf numFmtId="0" fontId="27" fillId="0" borderId="65" applyNumberFormat="0" applyFill="0" applyAlignment="0" applyProtection="0"/>
    <xf numFmtId="0" fontId="34" fillId="0" borderId="66" applyNumberFormat="0" applyFill="0" applyAlignment="0" applyProtection="0"/>
    <xf numFmtId="44" fontId="17" fillId="0" borderId="0" applyFont="0" applyFill="0" applyBorder="0" applyAlignment="0" applyProtection="0"/>
    <xf numFmtId="43" fontId="17" fillId="0" borderId="0" applyFont="0" applyFill="0" applyBorder="0" applyAlignment="0" applyProtection="0"/>
  </cellStyleXfs>
  <cellXfs count="296">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wrapText="1"/>
    </xf>
    <xf numFmtId="166" fontId="5" fillId="0" borderId="0" xfId="0" applyNumberFormat="1" applyFont="1" applyAlignment="1">
      <alignment horizontal="right" vertical="center" wrapText="1"/>
    </xf>
    <xf numFmtId="0" fontId="5" fillId="0" borderId="0" xfId="0" applyFont="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6"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5" fillId="5" borderId="29" xfId="0" applyFont="1" applyFill="1" applyBorder="1" applyAlignment="1">
      <alignment horizontal="justify" vertical="center" wrapText="1"/>
    </xf>
    <xf numFmtId="0" fontId="9" fillId="0" borderId="29" xfId="0" applyFont="1" applyBorder="1" applyAlignment="1">
      <alignment horizontal="center" vertical="center" wrapText="1"/>
    </xf>
    <xf numFmtId="9" fontId="9" fillId="0" borderId="29" xfId="0" applyNumberFormat="1" applyFont="1" applyBorder="1" applyAlignment="1">
      <alignment horizontal="center" vertical="center" wrapText="1"/>
    </xf>
    <xf numFmtId="0" fontId="5" fillId="5" borderId="20" xfId="0" applyFont="1" applyFill="1" applyBorder="1" applyAlignment="1">
      <alignment horizontal="justify" vertical="center" wrapText="1"/>
    </xf>
    <xf numFmtId="9" fontId="9" fillId="0" borderId="20" xfId="0" applyNumberFormat="1" applyFont="1" applyBorder="1" applyAlignment="1">
      <alignment horizontal="center" vertical="center" wrapText="1"/>
    </xf>
    <xf numFmtId="0" fontId="2" fillId="0" borderId="31" xfId="0" applyFont="1" applyBorder="1" applyAlignment="1">
      <alignment vertical="center" wrapText="1"/>
    </xf>
    <xf numFmtId="0" fontId="2" fillId="0" borderId="5"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166" fontId="3" fillId="2" borderId="3" xfId="0"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166" fontId="2" fillId="2" borderId="0" xfId="0" applyNumberFormat="1" applyFont="1" applyFill="1" applyAlignment="1">
      <alignment horizontal="right" vertical="center" wrapText="1"/>
    </xf>
    <xf numFmtId="0" fontId="3" fillId="0" borderId="34" xfId="0" applyFont="1" applyBorder="1" applyAlignment="1">
      <alignment horizontal="center" vertical="center" wrapText="1"/>
    </xf>
    <xf numFmtId="0" fontId="3" fillId="4" borderId="2" xfId="0" applyFont="1" applyFill="1" applyBorder="1" applyAlignment="1">
      <alignment horizontal="center" vertical="center" wrapText="1"/>
    </xf>
    <xf numFmtId="166" fontId="3" fillId="2" borderId="26" xfId="0" applyNumberFormat="1" applyFont="1" applyFill="1" applyBorder="1" applyAlignment="1">
      <alignment horizontal="center" vertical="center" wrapText="1"/>
    </xf>
    <xf numFmtId="0" fontId="3" fillId="2" borderId="35" xfId="0" applyFont="1" applyFill="1" applyBorder="1" applyAlignment="1">
      <alignment horizontal="center" vertical="center" wrapText="1"/>
    </xf>
    <xf numFmtId="3" fontId="5" fillId="0" borderId="29" xfId="0" applyNumberFormat="1" applyFont="1" applyBorder="1" applyAlignment="1">
      <alignment horizontal="center" vertical="center" wrapText="1"/>
    </xf>
    <xf numFmtId="3" fontId="5" fillId="0" borderId="20" xfId="0" applyNumberFormat="1" applyFont="1" applyBorder="1" applyAlignment="1">
      <alignment horizontal="center" vertical="center" wrapText="1"/>
    </xf>
    <xf numFmtId="0" fontId="5" fillId="0" borderId="29" xfId="0" applyFont="1" applyBorder="1" applyAlignment="1">
      <alignment horizontal="center" vertical="center" wrapText="1"/>
    </xf>
    <xf numFmtId="9" fontId="5" fillId="0" borderId="29" xfId="2" applyFont="1" applyFill="1" applyBorder="1" applyAlignment="1">
      <alignment horizontal="center" vertical="center" wrapText="1"/>
    </xf>
    <xf numFmtId="9" fontId="5" fillId="0" borderId="20" xfId="2" applyFont="1" applyFill="1" applyBorder="1" applyAlignment="1">
      <alignment horizontal="center" vertical="center" wrapText="1"/>
    </xf>
    <xf numFmtId="0" fontId="0" fillId="0" borderId="29" xfId="0" applyBorder="1" applyAlignment="1">
      <alignment horizontal="justify" vertical="center" wrapText="1"/>
    </xf>
    <xf numFmtId="0" fontId="0" fillId="0" borderId="29" xfId="0" applyBorder="1" applyAlignment="1">
      <alignment vertical="center" wrapText="1"/>
    </xf>
    <xf numFmtId="0" fontId="0" fillId="7" borderId="0" xfId="0" applyFill="1"/>
    <xf numFmtId="0" fontId="0" fillId="0" borderId="0" xfId="0" applyAlignment="1">
      <alignment wrapText="1"/>
    </xf>
    <xf numFmtId="0" fontId="4" fillId="6" borderId="0" xfId="0" applyFont="1" applyFill="1" applyAlignment="1">
      <alignment vertical="center"/>
    </xf>
    <xf numFmtId="165" fontId="4" fillId="0" borderId="0" xfId="0" applyNumberFormat="1" applyFont="1" applyAlignment="1">
      <alignment vertical="center"/>
    </xf>
    <xf numFmtId="44" fontId="5" fillId="0" borderId="0" xfId="1" applyFont="1" applyFill="1" applyBorder="1" applyAlignment="1">
      <alignment vertical="center"/>
    </xf>
    <xf numFmtId="44" fontId="5" fillId="0" borderId="0" xfId="0" applyNumberFormat="1" applyFont="1" applyAlignment="1">
      <alignment vertical="center"/>
    </xf>
    <xf numFmtId="44" fontId="5" fillId="0" borderId="0" xfId="1" applyFont="1" applyFill="1" applyAlignment="1">
      <alignment vertical="center"/>
    </xf>
    <xf numFmtId="44" fontId="4" fillId="0" borderId="0" xfId="0" applyNumberFormat="1" applyFont="1" applyAlignment="1">
      <alignment vertical="center"/>
    </xf>
    <xf numFmtId="0" fontId="12" fillId="4" borderId="38" xfId="0" applyFont="1" applyFill="1" applyBorder="1" applyAlignment="1">
      <alignment horizontal="center" vertical="center" wrapText="1"/>
    </xf>
    <xf numFmtId="0" fontId="18" fillId="5" borderId="42" xfId="0" applyFont="1" applyFill="1" applyBorder="1" applyAlignment="1">
      <alignment horizontal="center" vertical="center" wrapText="1"/>
    </xf>
    <xf numFmtId="0" fontId="18" fillId="5" borderId="52" xfId="0" applyFont="1" applyFill="1" applyBorder="1" applyAlignment="1">
      <alignment horizontal="center" vertical="center" wrapText="1"/>
    </xf>
    <xf numFmtId="0" fontId="18" fillId="11" borderId="5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21" fillId="10" borderId="44" xfId="0" applyFont="1" applyFill="1" applyBorder="1" applyAlignment="1">
      <alignment horizontal="center" vertical="center" wrapText="1"/>
    </xf>
    <xf numFmtId="0" fontId="18" fillId="11" borderId="55" xfId="0" applyFont="1" applyFill="1" applyBorder="1" applyAlignment="1">
      <alignment horizontal="center" vertical="center" wrapText="1"/>
    </xf>
    <xf numFmtId="0" fontId="21" fillId="10" borderId="53" xfId="0" applyFont="1" applyFill="1" applyBorder="1" applyAlignment="1">
      <alignment horizontal="center" vertical="center" wrapText="1"/>
    </xf>
    <xf numFmtId="0" fontId="20" fillId="2" borderId="3" xfId="0" applyFont="1" applyFill="1" applyBorder="1" applyAlignment="1">
      <alignment vertical="center" wrapText="1"/>
    </xf>
    <xf numFmtId="0" fontId="20" fillId="2" borderId="8" xfId="0" applyFont="1" applyFill="1" applyBorder="1" applyAlignment="1">
      <alignment vertical="center" wrapText="1"/>
    </xf>
    <xf numFmtId="0" fontId="2" fillId="0" borderId="0" xfId="0" applyFont="1" applyAlignment="1">
      <alignment horizontal="center" vertical="center" wrapText="1"/>
    </xf>
    <xf numFmtId="0" fontId="38" fillId="0" borderId="74" xfId="0" applyFont="1" applyBorder="1" applyAlignment="1">
      <alignment horizontal="center" vertical="center"/>
    </xf>
    <xf numFmtId="0" fontId="39" fillId="0" borderId="74" xfId="0" applyFont="1" applyBorder="1" applyAlignment="1">
      <alignment horizontal="center" vertical="center" wrapText="1"/>
    </xf>
    <xf numFmtId="0" fontId="39" fillId="0" borderId="74" xfId="0" applyFont="1" applyBorder="1" applyAlignment="1">
      <alignment horizontal="left" vertical="center" wrapText="1"/>
    </xf>
    <xf numFmtId="0" fontId="2" fillId="0" borderId="45" xfId="0" applyFont="1" applyBorder="1" applyAlignment="1">
      <alignment horizontal="left" vertical="center" wrapText="1"/>
    </xf>
    <xf numFmtId="0" fontId="39" fillId="0" borderId="75" xfId="0" applyFont="1" applyBorder="1" applyAlignment="1">
      <alignment horizontal="left" vertical="center" wrapText="1"/>
    </xf>
    <xf numFmtId="0" fontId="2" fillId="0" borderId="74" xfId="0" applyFont="1" applyBorder="1" applyAlignment="1">
      <alignment horizontal="left" vertical="center" wrapText="1"/>
    </xf>
    <xf numFmtId="9" fontId="2" fillId="0" borderId="45" xfId="0" applyNumberFormat="1" applyFont="1" applyBorder="1" applyAlignment="1">
      <alignment horizontal="center" vertical="center" wrapText="1"/>
    </xf>
    <xf numFmtId="0" fontId="2" fillId="0" borderId="74" xfId="0" applyFont="1" applyBorder="1" applyAlignment="1">
      <alignment horizontal="center" vertical="center" wrapText="1"/>
    </xf>
    <xf numFmtId="9" fontId="2" fillId="0" borderId="74" xfId="0" applyNumberFormat="1" applyFont="1" applyBorder="1" applyAlignment="1">
      <alignment horizontal="center" vertical="center" wrapText="1"/>
    </xf>
    <xf numFmtId="0" fontId="2" fillId="0" borderId="45" xfId="0" applyFont="1" applyBorder="1" applyAlignment="1">
      <alignment horizontal="center" vertical="center" wrapText="1"/>
    </xf>
    <xf numFmtId="166" fontId="2" fillId="0" borderId="45" xfId="0" applyNumberFormat="1" applyFont="1" applyBorder="1" applyAlignment="1">
      <alignment horizontal="center" vertical="center" wrapText="1"/>
    </xf>
    <xf numFmtId="166" fontId="2" fillId="0" borderId="74" xfId="0" applyNumberFormat="1" applyFont="1" applyBorder="1" applyAlignment="1">
      <alignment horizontal="center" vertical="center" wrapText="1"/>
    </xf>
    <xf numFmtId="0" fontId="2" fillId="0" borderId="46" xfId="0" applyFont="1" applyBorder="1" applyAlignment="1">
      <alignment horizontal="center" vertical="center" wrapText="1"/>
    </xf>
    <xf numFmtId="0" fontId="2" fillId="0" borderId="69" xfId="0" applyFont="1" applyBorder="1" applyAlignment="1">
      <alignment horizontal="center" vertical="center" wrapText="1"/>
    </xf>
    <xf numFmtId="0" fontId="2" fillId="6" borderId="74" xfId="0" applyFont="1" applyFill="1" applyBorder="1" applyAlignment="1">
      <alignment horizontal="center" vertical="center" wrapText="1"/>
    </xf>
    <xf numFmtId="0" fontId="3" fillId="6" borderId="0" xfId="0" applyFont="1" applyFill="1" applyAlignment="1">
      <alignment vertical="center"/>
    </xf>
    <xf numFmtId="0" fontId="2" fillId="0" borderId="8" xfId="0" applyFont="1" applyBorder="1" applyAlignment="1">
      <alignment vertical="center" wrapText="1"/>
    </xf>
    <xf numFmtId="0" fontId="3" fillId="0" borderId="0" xfId="0" applyFont="1" applyAlignment="1">
      <alignment horizontal="left" vertical="center" wrapText="1"/>
    </xf>
    <xf numFmtId="0" fontId="40" fillId="0" borderId="74"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78" xfId="0" applyFont="1" applyBorder="1" applyAlignment="1">
      <alignment horizontal="center" vertical="center" wrapText="1"/>
    </xf>
    <xf numFmtId="0" fontId="3" fillId="0" borderId="75" xfId="0" applyFont="1" applyBorder="1" applyAlignment="1">
      <alignment vertical="center"/>
    </xf>
    <xf numFmtId="0" fontId="3" fillId="0" borderId="79" xfId="0" applyFont="1" applyBorder="1" applyAlignment="1">
      <alignment vertical="center"/>
    </xf>
    <xf numFmtId="0" fontId="3" fillId="36" borderId="79" xfId="0" applyFont="1" applyFill="1" applyBorder="1" applyAlignment="1">
      <alignment horizontal="center" vertical="center" wrapText="1"/>
    </xf>
    <xf numFmtId="166" fontId="3" fillId="36" borderId="79" xfId="1" applyNumberFormat="1" applyFont="1" applyFill="1" applyBorder="1" applyAlignment="1">
      <alignment horizontal="center" vertical="center" wrapText="1"/>
    </xf>
    <xf numFmtId="0" fontId="3" fillId="36" borderId="78" xfId="0" applyFont="1" applyFill="1" applyBorder="1" applyAlignment="1">
      <alignment horizontal="center" vertical="center" wrapText="1"/>
    </xf>
    <xf numFmtId="10" fontId="3" fillId="0" borderId="79" xfId="0" applyNumberFormat="1" applyFont="1" applyBorder="1" applyAlignment="1">
      <alignment vertical="center"/>
    </xf>
    <xf numFmtId="0" fontId="38" fillId="0" borderId="23" xfId="0" applyFont="1" applyBorder="1" applyAlignment="1">
      <alignment horizontal="center" vertical="center"/>
    </xf>
    <xf numFmtId="0" fontId="39" fillId="0" borderId="23" xfId="0" applyFont="1" applyBorder="1" applyAlignment="1">
      <alignment horizontal="center" vertical="center" wrapText="1"/>
    </xf>
    <xf numFmtId="0" fontId="2" fillId="0" borderId="23" xfId="0" applyFont="1" applyBorder="1" applyAlignment="1">
      <alignment horizontal="left" vertical="center" wrapText="1"/>
    </xf>
    <xf numFmtId="0" fontId="2" fillId="0" borderId="30" xfId="0" applyFont="1" applyBorder="1" applyAlignment="1">
      <alignment horizontal="left" vertical="center" wrapText="1"/>
    </xf>
    <xf numFmtId="0" fontId="2" fillId="0" borderId="23" xfId="0" applyFont="1" applyBorder="1" applyAlignment="1">
      <alignment horizontal="center" vertical="center" wrapText="1"/>
    </xf>
    <xf numFmtId="0" fontId="18" fillId="12" borderId="87" xfId="0" applyFont="1" applyFill="1" applyBorder="1" applyAlignment="1">
      <alignment horizontal="center" vertical="center" wrapText="1"/>
    </xf>
    <xf numFmtId="0" fontId="18" fillId="12" borderId="88" xfId="0" applyFont="1" applyFill="1" applyBorder="1" applyAlignment="1">
      <alignment horizontal="center" vertical="center" wrapText="1"/>
    </xf>
    <xf numFmtId="0" fontId="18" fillId="12" borderId="89" xfId="0" applyFont="1" applyFill="1" applyBorder="1" applyAlignment="1">
      <alignment horizontal="center" vertical="center" wrapText="1"/>
    </xf>
    <xf numFmtId="10" fontId="2" fillId="0" borderId="74" xfId="0" applyNumberFormat="1" applyFont="1" applyBorder="1" applyAlignment="1">
      <alignment horizontal="center" vertical="center"/>
    </xf>
    <xf numFmtId="0" fontId="2" fillId="0" borderId="74" xfId="0" applyFont="1" applyBorder="1" applyAlignment="1">
      <alignment horizontal="justify" vertical="center" wrapText="1"/>
    </xf>
    <xf numFmtId="10" fontId="2" fillId="0" borderId="74" xfId="2" applyNumberFormat="1" applyFont="1" applyBorder="1" applyAlignment="1">
      <alignment horizontal="center" vertical="center"/>
    </xf>
    <xf numFmtId="0" fontId="2" fillId="0" borderId="74" xfId="0" applyFont="1" applyBorder="1" applyAlignment="1">
      <alignment horizontal="center" vertical="center"/>
    </xf>
    <xf numFmtId="0" fontId="39" fillId="0" borderId="23" xfId="0" applyFont="1" applyBorder="1" applyAlignment="1">
      <alignment horizontal="justify" vertical="center" wrapText="1"/>
    </xf>
    <xf numFmtId="0" fontId="39" fillId="0" borderId="74" xfId="0" applyFont="1" applyBorder="1" applyAlignment="1">
      <alignment horizontal="justify" vertical="center" wrapText="1"/>
    </xf>
    <xf numFmtId="3" fontId="42" fillId="0" borderId="23" xfId="0" applyNumberFormat="1" applyFont="1" applyBorder="1" applyAlignment="1">
      <alignment horizontal="center" vertical="center" wrapText="1"/>
    </xf>
    <xf numFmtId="4" fontId="42" fillId="0" borderId="23" xfId="0" applyNumberFormat="1" applyFont="1" applyBorder="1" applyAlignment="1">
      <alignment horizontal="center" vertical="center" wrapText="1"/>
    </xf>
    <xf numFmtId="3" fontId="43" fillId="0" borderId="74" xfId="0" applyNumberFormat="1" applyFont="1" applyBorder="1" applyAlignment="1">
      <alignment horizontal="center" vertical="center" wrapText="1"/>
    </xf>
    <xf numFmtId="0" fontId="42" fillId="0" borderId="45" xfId="0" applyFont="1" applyBorder="1" applyAlignment="1">
      <alignment horizontal="left" vertical="center" wrapText="1"/>
    </xf>
    <xf numFmtId="0" fontId="42" fillId="0" borderId="74" xfId="0" applyFont="1" applyBorder="1" applyAlignment="1">
      <alignment horizontal="left" vertical="center" wrapText="1"/>
    </xf>
    <xf numFmtId="168" fontId="43" fillId="0" borderId="74" xfId="0" applyNumberFormat="1" applyFont="1" applyBorder="1" applyAlignment="1">
      <alignment horizontal="center" vertical="center" wrapText="1"/>
    </xf>
    <xf numFmtId="0" fontId="2" fillId="0" borderId="74" xfId="0" applyFont="1" applyBorder="1" applyAlignment="1">
      <alignment vertical="center" wrapText="1"/>
    </xf>
    <xf numFmtId="0" fontId="6" fillId="0" borderId="24"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23" xfId="0" applyFont="1" applyBorder="1" applyAlignment="1">
      <alignment horizontal="center" vertical="center" wrapText="1"/>
    </xf>
    <xf numFmtId="3" fontId="43" fillId="0" borderId="80" xfId="0" applyNumberFormat="1" applyFont="1" applyBorder="1" applyAlignment="1">
      <alignment horizontal="center" vertical="center" wrapText="1"/>
    </xf>
    <xf numFmtId="3" fontId="43" fillId="0" borderId="23" xfId="0" applyNumberFormat="1" applyFont="1" applyBorder="1" applyAlignment="1">
      <alignment horizontal="center" vertical="center" wrapText="1"/>
    </xf>
    <xf numFmtId="168" fontId="43" fillId="0" borderId="80" xfId="0" applyNumberFormat="1" applyFont="1" applyBorder="1" applyAlignment="1">
      <alignment horizontal="center" vertical="center" wrapText="1"/>
    </xf>
    <xf numFmtId="168" fontId="43" fillId="0" borderId="23" xfId="0" applyNumberFormat="1" applyFont="1" applyBorder="1" applyAlignment="1">
      <alignment horizontal="center" vertical="center" wrapText="1"/>
    </xf>
    <xf numFmtId="10" fontId="2" fillId="0" borderId="27" xfId="0" applyNumberFormat="1" applyFont="1" applyBorder="1" applyAlignment="1">
      <alignment horizontal="center" vertical="center"/>
    </xf>
    <xf numFmtId="10" fontId="2" fillId="0" borderId="90" xfId="0" applyNumberFormat="1" applyFont="1" applyBorder="1" applyAlignment="1">
      <alignment horizontal="center" vertical="center"/>
    </xf>
    <xf numFmtId="10" fontId="2" fillId="0" borderId="91" xfId="0" applyNumberFormat="1" applyFont="1" applyBorder="1" applyAlignment="1">
      <alignment horizontal="center" vertical="center"/>
    </xf>
    <xf numFmtId="10" fontId="2" fillId="0" borderId="30" xfId="0" applyNumberFormat="1" applyFont="1" applyBorder="1" applyAlignment="1">
      <alignment horizontal="center" vertical="center"/>
    </xf>
    <xf numFmtId="10" fontId="2" fillId="0" borderId="85" xfId="0" applyNumberFormat="1" applyFont="1" applyBorder="1" applyAlignment="1">
      <alignment horizontal="center" vertical="center"/>
    </xf>
    <xf numFmtId="10" fontId="2" fillId="0" borderId="86" xfId="0" applyNumberFormat="1" applyFont="1" applyBorder="1" applyAlignment="1">
      <alignment horizontal="center" vertical="center"/>
    </xf>
    <xf numFmtId="0" fontId="2" fillId="0" borderId="0" xfId="0" applyFont="1" applyAlignment="1">
      <alignment horizontal="center" vertical="center" wrapText="1"/>
    </xf>
    <xf numFmtId="0" fontId="3" fillId="0" borderId="75" xfId="0" applyFont="1" applyBorder="1" applyAlignment="1">
      <alignment horizontal="center" vertical="center"/>
    </xf>
    <xf numFmtId="0" fontId="3" fillId="0" borderId="79" xfId="0" applyFont="1" applyBorder="1" applyAlignment="1">
      <alignment horizontal="center" vertical="center"/>
    </xf>
    <xf numFmtId="0" fontId="3" fillId="0" borderId="78" xfId="0" applyFont="1" applyBorder="1" applyAlignment="1">
      <alignment horizontal="center" vertical="center"/>
    </xf>
    <xf numFmtId="0" fontId="3" fillId="36" borderId="74" xfId="0" applyFont="1" applyFill="1" applyBorder="1" applyAlignment="1">
      <alignment horizontal="center" vertical="center" wrapText="1"/>
    </xf>
    <xf numFmtId="167" fontId="3" fillId="36" borderId="74" xfId="0" applyNumberFormat="1" applyFont="1" applyFill="1" applyBorder="1" applyAlignment="1">
      <alignment horizontal="center" vertical="center" wrapText="1"/>
    </xf>
    <xf numFmtId="10" fontId="3" fillId="36" borderId="74" xfId="0" applyNumberFormat="1" applyFont="1" applyFill="1" applyBorder="1" applyAlignment="1">
      <alignment horizontal="center" vertical="center" wrapText="1"/>
    </xf>
    <xf numFmtId="0" fontId="3" fillId="36" borderId="81" xfId="0" applyFont="1" applyFill="1" applyBorder="1" applyAlignment="1">
      <alignment horizontal="right" vertical="center" wrapText="1"/>
    </xf>
    <xf numFmtId="0" fontId="3" fillId="36" borderId="82" xfId="0" applyFont="1" applyFill="1" applyBorder="1" applyAlignment="1">
      <alignment horizontal="right" vertical="center" wrapText="1"/>
    </xf>
    <xf numFmtId="0" fontId="3" fillId="36" borderId="83" xfId="0" applyFont="1" applyFill="1" applyBorder="1" applyAlignment="1">
      <alignment horizontal="right" vertical="center" wrapText="1"/>
    </xf>
    <xf numFmtId="0" fontId="3" fillId="36" borderId="30" xfId="0" applyFont="1" applyFill="1" applyBorder="1" applyAlignment="1">
      <alignment horizontal="right" vertical="center" wrapText="1"/>
    </xf>
    <xf numFmtId="0" fontId="3" fillId="36" borderId="85" xfId="0" applyFont="1" applyFill="1" applyBorder="1" applyAlignment="1">
      <alignment horizontal="right" vertical="center" wrapText="1"/>
    </xf>
    <xf numFmtId="0" fontId="3" fillId="36" borderId="86" xfId="0" applyFont="1" applyFill="1" applyBorder="1" applyAlignment="1">
      <alignment horizontal="right" vertical="center" wrapText="1"/>
    </xf>
    <xf numFmtId="10" fontId="2" fillId="0" borderId="75" xfId="0" applyNumberFormat="1" applyFont="1" applyBorder="1" applyAlignment="1">
      <alignment horizontal="center" vertical="center"/>
    </xf>
    <xf numFmtId="10" fontId="2" fillId="0" borderId="79" xfId="0" applyNumberFormat="1" applyFont="1" applyBorder="1" applyAlignment="1">
      <alignment horizontal="center" vertical="center"/>
    </xf>
    <xf numFmtId="10" fontId="2" fillId="0" borderId="78" xfId="0" applyNumberFormat="1" applyFont="1" applyBorder="1" applyAlignment="1">
      <alignment horizontal="center" vertical="center"/>
    </xf>
    <xf numFmtId="0" fontId="6" fillId="0" borderId="18" xfId="0" applyFont="1" applyBorder="1" applyAlignment="1">
      <alignment horizontal="center" vertical="center" wrapText="1"/>
    </xf>
    <xf numFmtId="0" fontId="6" fillId="0" borderId="24" xfId="0" applyFont="1" applyBorder="1" applyAlignment="1">
      <alignment horizontal="center" vertical="center" wrapText="1"/>
    </xf>
    <xf numFmtId="166" fontId="3" fillId="36" borderId="74" xfId="1" applyNumberFormat="1"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22" fillId="13" borderId="38" xfId="0" applyFont="1" applyFill="1" applyBorder="1" applyAlignment="1">
      <alignment horizontal="center" vertical="center" wrapText="1"/>
    </xf>
    <xf numFmtId="0" fontId="22" fillId="13" borderId="39" xfId="0" applyFont="1" applyFill="1" applyBorder="1" applyAlignment="1">
      <alignment horizontal="center" vertical="center" wrapText="1"/>
    </xf>
    <xf numFmtId="0" fontId="22" fillId="13" borderId="40"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8" fillId="0" borderId="51" xfId="0" applyFont="1" applyBorder="1" applyAlignment="1">
      <alignment horizontal="center" vertical="center" wrapText="1"/>
    </xf>
    <xf numFmtId="10" fontId="18" fillId="12" borderId="43" xfId="0" applyNumberFormat="1"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0" borderId="4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68" xfId="0" applyFont="1" applyBorder="1" applyAlignment="1">
      <alignment horizontal="center" vertical="center" wrapText="1"/>
    </xf>
    <xf numFmtId="0" fontId="10" fillId="0" borderId="8" xfId="0" applyFont="1" applyBorder="1" applyAlignment="1">
      <alignment horizontal="center" vertical="center" wrapText="1"/>
    </xf>
    <xf numFmtId="0" fontId="37" fillId="0" borderId="70" xfId="7" applyFont="1" applyBorder="1" applyAlignment="1">
      <alignment horizontal="left" vertical="center" wrapText="1"/>
    </xf>
    <xf numFmtId="0" fontId="37" fillId="0" borderId="46" xfId="7" applyFont="1" applyBorder="1" applyAlignment="1">
      <alignment horizontal="left" vertical="center" wrapText="1"/>
    </xf>
    <xf numFmtId="0" fontId="37" fillId="0" borderId="71" xfId="7" applyFont="1" applyBorder="1" applyAlignment="1">
      <alignment horizontal="left" vertical="center" wrapText="1"/>
    </xf>
    <xf numFmtId="0" fontId="37" fillId="0" borderId="69" xfId="7" applyFont="1" applyBorder="1" applyAlignment="1">
      <alignment horizontal="left" vertical="center" wrapText="1"/>
    </xf>
    <xf numFmtId="0" fontId="37" fillId="0" borderId="72" xfId="7" applyFont="1" applyBorder="1" applyAlignment="1">
      <alignment horizontal="left" vertical="center" wrapText="1"/>
    </xf>
    <xf numFmtId="0" fontId="37" fillId="0" borderId="73" xfId="7"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9"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7" xfId="0" applyFont="1" applyFill="1" applyBorder="1" applyAlignment="1">
      <alignment horizontal="center" vertical="center" wrapText="1"/>
    </xf>
    <xf numFmtId="166" fontId="4" fillId="0" borderId="0" xfId="0" applyNumberFormat="1" applyFont="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0" fontId="11" fillId="0" borderId="8" xfId="0" applyFont="1" applyBorder="1" applyAlignment="1">
      <alignment horizontal="left"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67" xfId="0" applyFont="1" applyBorder="1" applyAlignment="1">
      <alignment horizontal="center" vertical="center"/>
    </xf>
    <xf numFmtId="0" fontId="12" fillId="8" borderId="45" xfId="0" applyFont="1" applyFill="1" applyBorder="1" applyAlignment="1">
      <alignment horizontal="center" vertical="center" wrapText="1"/>
    </xf>
    <xf numFmtId="0" fontId="12" fillId="8" borderId="29" xfId="0" applyFont="1" applyFill="1" applyBorder="1" applyAlignment="1">
      <alignment horizontal="center" vertical="center" wrapText="1"/>
    </xf>
    <xf numFmtId="0" fontId="12" fillId="8" borderId="80" xfId="0" applyFont="1" applyFill="1" applyBorder="1" applyAlignment="1">
      <alignment horizontal="center" vertical="center" wrapText="1"/>
    </xf>
    <xf numFmtId="0" fontId="19" fillId="8" borderId="4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35" xfId="0" applyFont="1" applyFill="1" applyBorder="1" applyAlignment="1">
      <alignment horizontal="center" vertical="center"/>
    </xf>
    <xf numFmtId="0" fontId="12" fillId="8" borderId="12"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39" fillId="0" borderId="74" xfId="0" applyFont="1" applyBorder="1" applyAlignment="1">
      <alignment horizontal="center" vertical="center" wrapText="1"/>
    </xf>
    <xf numFmtId="0" fontId="38" fillId="0" borderId="74" xfId="0" applyFont="1" applyBorder="1" applyAlignment="1">
      <alignment horizontal="center" vertical="center"/>
    </xf>
    <xf numFmtId="0" fontId="2" fillId="0" borderId="74" xfId="0" applyFont="1" applyBorder="1" applyAlignment="1">
      <alignment horizontal="center" vertical="center" wrapText="1"/>
    </xf>
    <xf numFmtId="0" fontId="39" fillId="0" borderId="80" xfId="0" applyFont="1" applyBorder="1" applyAlignment="1">
      <alignment horizontal="center" vertical="center" wrapText="1"/>
    </xf>
    <xf numFmtId="0" fontId="39" fillId="0" borderId="23" xfId="0" applyFont="1" applyBorder="1" applyAlignment="1">
      <alignment horizontal="center" vertical="center" wrapText="1"/>
    </xf>
    <xf numFmtId="0" fontId="2" fillId="0" borderId="80" xfId="0" applyFont="1" applyBorder="1" applyAlignment="1">
      <alignment horizontal="center" vertical="center"/>
    </xf>
    <xf numFmtId="0" fontId="2" fillId="0" borderId="23" xfId="0" applyFont="1" applyBorder="1" applyAlignment="1">
      <alignment horizontal="center" vertical="center"/>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3"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6" fillId="2" borderId="15" xfId="0" applyFont="1" applyFill="1" applyBorder="1" applyAlignment="1">
      <alignment horizontal="center" vertical="center" wrapText="1"/>
    </xf>
    <xf numFmtId="3" fontId="5" fillId="0" borderId="20" xfId="0" applyNumberFormat="1" applyFont="1" applyBorder="1" applyAlignment="1">
      <alignment horizontal="center" vertical="center" wrapText="1"/>
    </xf>
    <xf numFmtId="3" fontId="5" fillId="0" borderId="18" xfId="0" applyNumberFormat="1" applyFont="1" applyBorder="1" applyAlignment="1">
      <alignment horizontal="center" vertical="center" wrapText="1"/>
    </xf>
    <xf numFmtId="166" fontId="9" fillId="0" borderId="29" xfId="0" applyNumberFormat="1" applyFont="1" applyBorder="1" applyAlignment="1">
      <alignment horizontal="center" vertical="center" wrapText="1"/>
    </xf>
    <xf numFmtId="166" fontId="9" fillId="0" borderId="20" xfId="0" applyNumberFormat="1" applyFont="1" applyBorder="1" applyAlignment="1">
      <alignment horizontal="center" vertical="center" wrapText="1"/>
    </xf>
    <xf numFmtId="0" fontId="5" fillId="6" borderId="36"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8" fillId="0" borderId="20" xfId="4" applyFont="1" applyFill="1" applyBorder="1">
      <alignment horizontal="center" vertical="center" wrapText="1"/>
    </xf>
    <xf numFmtId="0" fontId="8" fillId="0" borderId="18" xfId="4" applyFont="1" applyFill="1" applyBorder="1">
      <alignment horizontal="center" vertical="center" wrapText="1"/>
    </xf>
    <xf numFmtId="49" fontId="8" fillId="0" borderId="18" xfId="4" applyNumberFormat="1" applyFont="1" applyFill="1" applyBorder="1">
      <alignment horizontal="center" vertical="center" wrapText="1"/>
    </xf>
    <xf numFmtId="49" fontId="8" fillId="0" borderId="23" xfId="4" applyNumberFormat="1" applyFont="1" applyFill="1" applyBorder="1">
      <alignment horizontal="center" vertical="center" wrapText="1"/>
    </xf>
    <xf numFmtId="0" fontId="8" fillId="0" borderId="27"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0" xfId="0" applyFont="1" applyBorder="1" applyAlignment="1">
      <alignment horizontal="center" vertical="center" wrapText="1"/>
    </xf>
    <xf numFmtId="41" fontId="5" fillId="0" borderId="28" xfId="3"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3" xfId="0" applyFont="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42" fillId="0" borderId="80" xfId="0" applyFont="1" applyBorder="1" applyAlignment="1">
      <alignment horizontal="center" vertical="center" wrapText="1"/>
    </xf>
    <xf numFmtId="0" fontId="42" fillId="0" borderId="23" xfId="0" applyFont="1" applyBorder="1" applyAlignment="1">
      <alignment horizontal="center" vertical="center" wrapText="1"/>
    </xf>
    <xf numFmtId="10" fontId="2" fillId="0" borderId="80" xfId="0" applyNumberFormat="1" applyFont="1" applyBorder="1" applyAlignment="1">
      <alignment horizontal="center" vertical="center"/>
    </xf>
    <xf numFmtId="10" fontId="2" fillId="0" borderId="23" xfId="0" applyNumberFormat="1" applyFont="1" applyBorder="1" applyAlignment="1">
      <alignment horizontal="center" vertical="center"/>
    </xf>
    <xf numFmtId="166" fontId="2" fillId="0" borderId="80" xfId="0" applyNumberFormat="1" applyFont="1" applyBorder="1" applyAlignment="1">
      <alignment horizontal="center" vertical="center" wrapText="1"/>
    </xf>
    <xf numFmtId="166" fontId="2" fillId="0" borderId="23" xfId="0" applyNumberFormat="1" applyFont="1" applyBorder="1" applyAlignment="1">
      <alignment horizontal="center" vertical="center" wrapText="1"/>
    </xf>
    <xf numFmtId="0" fontId="2" fillId="0" borderId="84" xfId="0" applyFont="1" applyBorder="1" applyAlignment="1">
      <alignment horizontal="center" vertical="center" wrapText="1"/>
    </xf>
    <xf numFmtId="0" fontId="2" fillId="0" borderId="50" xfId="0" applyFont="1" applyBorder="1" applyAlignment="1">
      <alignment horizontal="center" vertical="center" wrapText="1"/>
    </xf>
  </cellXfs>
  <cellStyles count="53">
    <cellStyle name="20% - Énfasis1 2" xfId="10" xr:uid="{00000000-0005-0000-0000-000000000000}"/>
    <cellStyle name="20% - Énfasis2 2" xfId="11" xr:uid="{00000000-0005-0000-0000-000001000000}"/>
    <cellStyle name="20% - Énfasis3 2" xfId="12" xr:uid="{00000000-0005-0000-0000-000002000000}"/>
    <cellStyle name="20% - Énfasis4 2" xfId="13" xr:uid="{00000000-0005-0000-0000-000003000000}"/>
    <cellStyle name="20% - Énfasis5 2" xfId="14" xr:uid="{00000000-0005-0000-0000-000004000000}"/>
    <cellStyle name="20% - Énfasis6 2" xfId="15" xr:uid="{00000000-0005-0000-0000-000005000000}"/>
    <cellStyle name="40% - Énfasis1 2" xfId="16" xr:uid="{00000000-0005-0000-0000-000006000000}"/>
    <cellStyle name="40% - Énfasis2 2" xfId="17" xr:uid="{00000000-0005-0000-0000-000007000000}"/>
    <cellStyle name="40% - Énfasis3 2" xfId="18" xr:uid="{00000000-0005-0000-0000-000008000000}"/>
    <cellStyle name="40% - Énfasis4 2" xfId="19" xr:uid="{00000000-0005-0000-0000-000009000000}"/>
    <cellStyle name="40% - Énfasis5 2" xfId="20" xr:uid="{00000000-0005-0000-0000-00000A000000}"/>
    <cellStyle name="40% - Énfasis6 2" xfId="21" xr:uid="{00000000-0005-0000-0000-00000B000000}"/>
    <cellStyle name="60% - Énfasis1 2" xfId="22" xr:uid="{00000000-0005-0000-0000-00000C000000}"/>
    <cellStyle name="60% - Énfasis2 2" xfId="23" xr:uid="{00000000-0005-0000-0000-00000D000000}"/>
    <cellStyle name="60% - Énfasis3 2" xfId="24" xr:uid="{00000000-0005-0000-0000-00000E000000}"/>
    <cellStyle name="60% - Énfasis4 2" xfId="25" xr:uid="{00000000-0005-0000-0000-00000F000000}"/>
    <cellStyle name="60% - Énfasis5 2" xfId="26" xr:uid="{00000000-0005-0000-0000-000010000000}"/>
    <cellStyle name="60% - Énfasis6 2" xfId="27" xr:uid="{00000000-0005-0000-0000-000011000000}"/>
    <cellStyle name="Cálculo 2" xfId="28" xr:uid="{00000000-0005-0000-0000-000012000000}"/>
    <cellStyle name="Celda de comprobación 2" xfId="29" xr:uid="{00000000-0005-0000-0000-000013000000}"/>
    <cellStyle name="Celda vinculada 2" xfId="30" xr:uid="{00000000-0005-0000-0000-000014000000}"/>
    <cellStyle name="Encabezado 4 2" xfId="31" xr:uid="{00000000-0005-0000-0000-000015000000}"/>
    <cellStyle name="Énfasis1 2" xfId="32" xr:uid="{00000000-0005-0000-0000-000016000000}"/>
    <cellStyle name="Énfasis2 2" xfId="33" xr:uid="{00000000-0005-0000-0000-000017000000}"/>
    <cellStyle name="Énfasis3 2" xfId="34" xr:uid="{00000000-0005-0000-0000-000018000000}"/>
    <cellStyle name="Énfasis4 2" xfId="35" xr:uid="{00000000-0005-0000-0000-000019000000}"/>
    <cellStyle name="Énfasis5 2" xfId="36" xr:uid="{00000000-0005-0000-0000-00001A000000}"/>
    <cellStyle name="Énfasis6 2" xfId="37" xr:uid="{00000000-0005-0000-0000-00001B000000}"/>
    <cellStyle name="Entrada 2" xfId="38" xr:uid="{00000000-0005-0000-0000-00001C000000}"/>
    <cellStyle name="Incorrecto 2" xfId="39" xr:uid="{00000000-0005-0000-0000-00001D000000}"/>
    <cellStyle name="KPT04" xfId="4" xr:uid="{00000000-0005-0000-0000-00001E000000}"/>
    <cellStyle name="Millares [0]" xfId="3" builtinId="6"/>
    <cellStyle name="Millares 2" xfId="5" xr:uid="{00000000-0005-0000-0000-000020000000}"/>
    <cellStyle name="Millares 3" xfId="52" xr:uid="{00000000-0005-0000-0000-000021000000}"/>
    <cellStyle name="Moneda" xfId="1" builtinId="4"/>
    <cellStyle name="Moneda 2" xfId="51" xr:uid="{00000000-0005-0000-0000-000023000000}"/>
    <cellStyle name="Neutral 2" xfId="40" xr:uid="{00000000-0005-0000-0000-000024000000}"/>
    <cellStyle name="Normal" xfId="0" builtinId="0"/>
    <cellStyle name="Normal 2" xfId="6" xr:uid="{00000000-0005-0000-0000-000026000000}"/>
    <cellStyle name="Normal 2 2" xfId="41" xr:uid="{00000000-0005-0000-0000-000027000000}"/>
    <cellStyle name="Normal 3" xfId="7" xr:uid="{00000000-0005-0000-0000-000028000000}"/>
    <cellStyle name="Normal 4" xfId="8" xr:uid="{00000000-0005-0000-0000-000029000000}"/>
    <cellStyle name="Normal 4 2" xfId="42" xr:uid="{00000000-0005-0000-0000-00002A000000}"/>
    <cellStyle name="Notas 2" xfId="43" xr:uid="{00000000-0005-0000-0000-00002B000000}"/>
    <cellStyle name="Porcentaje" xfId="2" builtinId="5"/>
    <cellStyle name="Porcentaje 2" xfId="9" xr:uid="{00000000-0005-0000-0000-00002D000000}"/>
    <cellStyle name="Salida 2" xfId="44" xr:uid="{00000000-0005-0000-0000-00002E000000}"/>
    <cellStyle name="Texto de advertencia 2" xfId="45" xr:uid="{00000000-0005-0000-0000-00002F000000}"/>
    <cellStyle name="Texto explicativo 2" xfId="46" xr:uid="{00000000-0005-0000-0000-000030000000}"/>
    <cellStyle name="Título 2 2" xfId="48" xr:uid="{00000000-0005-0000-0000-000031000000}"/>
    <cellStyle name="Título 3 2" xfId="49" xr:uid="{00000000-0005-0000-0000-000032000000}"/>
    <cellStyle name="Título 4" xfId="47" xr:uid="{00000000-0005-0000-0000-000033000000}"/>
    <cellStyle name="Total 2" xfId="50" xr:uid="{00000000-0005-0000-0000-000034000000}"/>
  </cellStyles>
  <dxfs count="0"/>
  <tableStyles count="0" defaultTableStyle="TableStyleMedium9" defaultPivotStyle="PivotStyleLight16"/>
  <colors>
    <mruColors>
      <color rgb="FFB7DEE8"/>
      <color rgb="FFD8E4B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1355725</xdr:colOff>
      <xdr:row>0</xdr:row>
      <xdr:rowOff>120650</xdr:rowOff>
    </xdr:from>
    <xdr:to>
      <xdr:col>0</xdr:col>
      <xdr:colOff>2253052</xdr:colOff>
      <xdr:row>3</xdr:row>
      <xdr:rowOff>292100</xdr:rowOff>
    </xdr:to>
    <xdr:pic>
      <xdr:nvPicPr>
        <xdr:cNvPr id="9238" name="3 Imagen" descr="E:\DOCUMENTOS LENIS\Memoria pasar\1Escudo.jpg">
          <a:extLst>
            <a:ext uri="{FF2B5EF4-FFF2-40B4-BE49-F238E27FC236}">
              <a16:creationId xmlns:a16="http://schemas.microsoft.com/office/drawing/2014/main" id="{00000000-0008-0000-0000-000016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355725" y="120650"/>
          <a:ext cx="89725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1355725</xdr:colOff>
      <xdr:row>0</xdr:row>
      <xdr:rowOff>120650</xdr:rowOff>
    </xdr:from>
    <xdr:to>
      <xdr:col>1</xdr:col>
      <xdr:colOff>451961</xdr:colOff>
      <xdr:row>3</xdr:row>
      <xdr:rowOff>349250</xdr:rowOff>
    </xdr:to>
    <xdr:pic>
      <xdr:nvPicPr>
        <xdr:cNvPr id="2"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355725" y="120650"/>
          <a:ext cx="89598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3"/>
  <sheetViews>
    <sheetView showGridLines="0" tabSelected="1" view="pageBreakPreview" topLeftCell="A17" zoomScale="90" zoomScaleNormal="55" zoomScaleSheetLayoutView="90" workbookViewId="0">
      <selection activeCell="AG19" sqref="AG19:AG20"/>
    </sheetView>
  </sheetViews>
  <sheetFormatPr baseColWidth="10" defaultColWidth="11.5" defaultRowHeight="23" x14ac:dyDescent="0.15"/>
  <cols>
    <col min="1" max="1" width="36.5" style="5" customWidth="1"/>
    <col min="2" max="2" width="22.5" style="5" customWidth="1"/>
    <col min="3" max="3" width="19.5" style="5" customWidth="1"/>
    <col min="4" max="4" width="45.5" style="5" customWidth="1"/>
    <col min="5" max="5" width="28.1640625" style="5" customWidth="1"/>
    <col min="6" max="6" width="23.5" style="5" customWidth="1"/>
    <col min="7" max="8" width="29" style="5" customWidth="1"/>
    <col min="9" max="10" width="28.5" style="5" customWidth="1"/>
    <col min="11" max="13" width="14.5" style="5" customWidth="1"/>
    <col min="14" max="14" width="52" style="5" customWidth="1"/>
    <col min="15" max="15" width="28.1640625" style="5" customWidth="1"/>
    <col min="16" max="18" width="14.5" style="5" customWidth="1"/>
    <col min="19" max="19" width="41" style="5" customWidth="1"/>
    <col min="20" max="20" width="40.5" style="5" customWidth="1"/>
    <col min="21" max="21" width="27.1640625" style="5" customWidth="1"/>
    <col min="22" max="22" width="90.83203125" style="5" customWidth="1"/>
    <col min="23" max="23" width="27.83203125" style="5" customWidth="1"/>
    <col min="24" max="24" width="25.83203125" style="5" customWidth="1"/>
    <col min="25" max="25" width="24.5" style="5" customWidth="1"/>
    <col min="26" max="26" width="31" style="5" customWidth="1"/>
    <col min="27" max="27" width="35.5" style="5" customWidth="1"/>
    <col min="28" max="31" width="34" style="6" customWidth="1"/>
    <col min="32" max="32" width="40.83203125" style="6" customWidth="1"/>
    <col min="33" max="33" width="42.5" style="5" customWidth="1"/>
    <col min="34" max="34" width="21.5" style="7" customWidth="1"/>
    <col min="35" max="35" width="40.83203125" style="7" customWidth="1"/>
    <col min="36" max="36" width="11.5" style="7"/>
    <col min="37" max="37" width="16.5" style="7" customWidth="1"/>
    <col min="38" max="40" width="11.5" style="7"/>
    <col min="41" max="41" width="22.5" style="7" customWidth="1"/>
    <col min="42" max="16384" width="11.5" style="7"/>
  </cols>
  <sheetData>
    <row r="1" spans="1:37" s="1" customFormat="1" ht="22.5" customHeight="1" x14ac:dyDescent="0.15">
      <c r="A1" s="207"/>
      <c r="B1" s="208"/>
      <c r="C1" s="159" t="s">
        <v>118</v>
      </c>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5" t="s">
        <v>119</v>
      </c>
      <c r="AG1" s="166"/>
    </row>
    <row r="2" spans="1:37" s="1" customFormat="1" ht="25.5" customHeight="1" x14ac:dyDescent="0.15">
      <c r="A2" s="209"/>
      <c r="B2" s="210"/>
      <c r="C2" s="161"/>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7" t="s">
        <v>120</v>
      </c>
      <c r="AG2" s="168"/>
    </row>
    <row r="3" spans="1:37" s="1" customFormat="1" ht="20.25" customHeight="1" x14ac:dyDescent="0.15">
      <c r="A3" s="209"/>
      <c r="B3" s="210"/>
      <c r="C3" s="161"/>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7" t="s">
        <v>121</v>
      </c>
      <c r="AG3" s="168"/>
    </row>
    <row r="4" spans="1:37" s="1" customFormat="1" ht="27.75" customHeight="1" thickBot="1" x14ac:dyDescent="0.2">
      <c r="A4" s="211"/>
      <c r="B4" s="212"/>
      <c r="C4" s="163"/>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9" t="s">
        <v>2</v>
      </c>
      <c r="AG4" s="170"/>
    </row>
    <row r="5" spans="1:37" s="1" customFormat="1" ht="19.5" customHeight="1" thickBot="1" x14ac:dyDescent="0.2">
      <c r="A5" s="182" t="s">
        <v>3</v>
      </c>
      <c r="B5" s="183"/>
      <c r="C5" s="183"/>
      <c r="D5" s="183"/>
      <c r="E5" s="184"/>
      <c r="F5" s="185" t="s">
        <v>174</v>
      </c>
      <c r="G5" s="185"/>
      <c r="H5" s="185"/>
      <c r="I5" s="185"/>
      <c r="J5" s="185"/>
      <c r="K5" s="185"/>
      <c r="L5" s="185"/>
      <c r="M5" s="185"/>
      <c r="N5" s="185"/>
      <c r="O5" s="185"/>
      <c r="P5" s="185"/>
      <c r="Q5" s="185"/>
      <c r="R5" s="185"/>
      <c r="S5" s="185"/>
      <c r="T5" s="185"/>
      <c r="U5" s="185"/>
      <c r="V5" s="186"/>
      <c r="W5" s="186"/>
      <c r="X5" s="186"/>
      <c r="Y5" s="186"/>
      <c r="Z5" s="186"/>
      <c r="AA5" s="186"/>
      <c r="AB5" s="186"/>
      <c r="AC5" s="186"/>
      <c r="AD5" s="186"/>
      <c r="AE5" s="186"/>
      <c r="AF5" s="187"/>
      <c r="AG5" s="188"/>
    </row>
    <row r="6" spans="1:37" s="1" customFormat="1" ht="35.25" customHeight="1" thickBot="1" x14ac:dyDescent="0.2">
      <c r="A6" s="182" t="s">
        <v>164</v>
      </c>
      <c r="B6" s="183"/>
      <c r="C6" s="183"/>
      <c r="D6" s="183"/>
      <c r="E6" s="183"/>
      <c r="F6" s="183"/>
      <c r="G6" s="183"/>
      <c r="H6" s="183"/>
      <c r="I6" s="183"/>
      <c r="J6" s="183"/>
      <c r="K6" s="183"/>
      <c r="L6" s="183"/>
      <c r="M6" s="183"/>
      <c r="N6" s="183"/>
      <c r="O6" s="183"/>
      <c r="P6" s="183"/>
      <c r="Q6" s="183"/>
      <c r="R6" s="183"/>
      <c r="S6" s="184"/>
      <c r="T6" s="171" t="s">
        <v>165</v>
      </c>
      <c r="U6" s="172"/>
      <c r="V6" s="172"/>
      <c r="W6" s="172"/>
      <c r="X6" s="172"/>
      <c r="Y6" s="172"/>
      <c r="Z6" s="172"/>
      <c r="AA6" s="172"/>
      <c r="AB6" s="172"/>
      <c r="AC6" s="172"/>
      <c r="AD6" s="172"/>
      <c r="AE6" s="172"/>
      <c r="AF6" s="172"/>
      <c r="AG6" s="173"/>
    </row>
    <row r="7" spans="1:37" s="2" customFormat="1" ht="9" customHeight="1" x14ac:dyDescent="0.15">
      <c r="A7" s="64"/>
      <c r="B7" s="64"/>
      <c r="C7" s="64"/>
      <c r="D7" s="64"/>
      <c r="E7" s="64"/>
      <c r="F7" s="64"/>
      <c r="G7" s="64"/>
      <c r="H7" s="64"/>
      <c r="I7" s="64"/>
      <c r="J7" s="64"/>
      <c r="K7" s="177"/>
      <c r="L7" s="177"/>
      <c r="M7" s="177"/>
      <c r="N7" s="177"/>
      <c r="O7" s="177"/>
      <c r="P7" s="177"/>
      <c r="Q7" s="177"/>
      <c r="R7" s="177"/>
      <c r="S7" s="178"/>
      <c r="T7" s="177" t="s">
        <v>103</v>
      </c>
      <c r="U7" s="177"/>
      <c r="V7" s="177"/>
      <c r="W7" s="177"/>
      <c r="X7" s="177"/>
      <c r="Y7" s="177"/>
      <c r="Z7" s="177"/>
      <c r="AA7" s="177"/>
      <c r="AB7" s="177"/>
      <c r="AC7" s="177"/>
      <c r="AD7" s="177"/>
      <c r="AE7" s="177"/>
      <c r="AF7" s="177"/>
      <c r="AG7" s="178"/>
    </row>
    <row r="8" spans="1:37" s="2" customFormat="1" ht="9" customHeight="1" thickBot="1" x14ac:dyDescent="0.2">
      <c r="A8" s="65"/>
      <c r="B8" s="65"/>
      <c r="C8" s="65"/>
      <c r="D8" s="65"/>
      <c r="E8" s="65"/>
      <c r="F8" s="65"/>
      <c r="G8" s="65"/>
      <c r="H8" s="65"/>
      <c r="I8" s="65"/>
      <c r="J8" s="65"/>
      <c r="K8" s="179"/>
      <c r="L8" s="179"/>
      <c r="M8" s="179"/>
      <c r="N8" s="179"/>
      <c r="O8" s="179"/>
      <c r="P8" s="179"/>
      <c r="Q8" s="179"/>
      <c r="R8" s="179"/>
      <c r="S8" s="180"/>
      <c r="T8" s="179"/>
      <c r="U8" s="179"/>
      <c r="V8" s="179"/>
      <c r="W8" s="179"/>
      <c r="X8" s="179"/>
      <c r="Y8" s="179"/>
      <c r="Z8" s="179"/>
      <c r="AA8" s="179"/>
      <c r="AB8" s="179"/>
      <c r="AC8" s="179"/>
      <c r="AD8" s="179"/>
      <c r="AE8" s="179"/>
      <c r="AF8" s="179"/>
      <c r="AG8" s="180"/>
    </row>
    <row r="9" spans="1:37" s="2" customFormat="1" ht="24.75" customHeight="1" thickBot="1" x14ac:dyDescent="0.2">
      <c r="A9" s="174" t="s">
        <v>115</v>
      </c>
      <c r="B9" s="175"/>
      <c r="C9" s="175"/>
      <c r="D9" s="175"/>
      <c r="E9" s="175"/>
      <c r="F9" s="175"/>
      <c r="G9" s="175"/>
      <c r="H9" s="175"/>
      <c r="I9" s="176"/>
      <c r="J9" s="149" t="s">
        <v>161</v>
      </c>
      <c r="K9" s="203" t="s">
        <v>105</v>
      </c>
      <c r="L9" s="203"/>
      <c r="M9" s="203"/>
      <c r="N9" s="149" t="s">
        <v>114</v>
      </c>
      <c r="O9" s="149" t="s">
        <v>161</v>
      </c>
      <c r="P9" s="157" t="s">
        <v>113</v>
      </c>
      <c r="Q9" s="157"/>
      <c r="R9" s="157"/>
      <c r="S9" s="149" t="s">
        <v>114</v>
      </c>
      <c r="T9" s="172" t="s">
        <v>6</v>
      </c>
      <c r="U9" s="173"/>
      <c r="V9" s="171" t="s">
        <v>7</v>
      </c>
      <c r="W9" s="173"/>
      <c r="X9" s="171" t="s">
        <v>8</v>
      </c>
      <c r="Y9" s="173"/>
      <c r="Z9" s="172"/>
      <c r="AA9" s="172"/>
      <c r="AB9" s="172"/>
      <c r="AC9" s="172"/>
      <c r="AD9" s="172"/>
      <c r="AE9" s="173"/>
      <c r="AF9" s="37" t="s">
        <v>9</v>
      </c>
      <c r="AG9" s="37" t="s">
        <v>10</v>
      </c>
    </row>
    <row r="10" spans="1:37" s="1" customFormat="1" ht="24" customHeight="1" thickBot="1" x14ac:dyDescent="0.2">
      <c r="A10" s="221" t="s">
        <v>11</v>
      </c>
      <c r="B10" s="224" t="s">
        <v>12</v>
      </c>
      <c r="C10" s="224" t="s">
        <v>13</v>
      </c>
      <c r="D10" s="224" t="s">
        <v>98</v>
      </c>
      <c r="E10" s="224" t="s">
        <v>15</v>
      </c>
      <c r="F10" s="196" t="s">
        <v>16</v>
      </c>
      <c r="G10" s="213" t="s">
        <v>17</v>
      </c>
      <c r="H10" s="214"/>
      <c r="I10" s="215"/>
      <c r="J10" s="150"/>
      <c r="K10" s="155" t="s">
        <v>106</v>
      </c>
      <c r="L10" s="155"/>
      <c r="M10" s="155"/>
      <c r="N10" s="150"/>
      <c r="O10" s="150"/>
      <c r="P10" s="158" t="s">
        <v>104</v>
      </c>
      <c r="Q10" s="158"/>
      <c r="R10" s="158"/>
      <c r="S10" s="150"/>
      <c r="T10" s="60">
        <v>1</v>
      </c>
      <c r="U10" s="56">
        <v>2</v>
      </c>
      <c r="V10" s="56">
        <v>4</v>
      </c>
      <c r="W10" s="56">
        <v>6</v>
      </c>
      <c r="X10" s="56">
        <v>7</v>
      </c>
      <c r="Y10" s="56">
        <v>8</v>
      </c>
      <c r="Z10" s="56">
        <v>9</v>
      </c>
      <c r="AA10" s="56">
        <v>10</v>
      </c>
      <c r="AB10" s="56">
        <v>11</v>
      </c>
      <c r="AC10" s="56"/>
      <c r="AD10" s="56">
        <v>12</v>
      </c>
      <c r="AE10" s="56">
        <v>13</v>
      </c>
      <c r="AF10" s="56">
        <v>16</v>
      </c>
      <c r="AG10" s="56">
        <v>17</v>
      </c>
    </row>
    <row r="11" spans="1:37" s="1" customFormat="1" ht="36.75" customHeight="1" thickBot="1" x14ac:dyDescent="0.2">
      <c r="A11" s="222"/>
      <c r="B11" s="197"/>
      <c r="C11" s="197"/>
      <c r="D11" s="197"/>
      <c r="E11" s="197"/>
      <c r="F11" s="197"/>
      <c r="G11" s="199" t="s">
        <v>18</v>
      </c>
      <c r="H11" s="199" t="s">
        <v>99</v>
      </c>
      <c r="I11" s="200" t="s">
        <v>22</v>
      </c>
      <c r="J11" s="150"/>
      <c r="K11" s="61" t="s">
        <v>100</v>
      </c>
      <c r="L11" s="57" t="s">
        <v>101</v>
      </c>
      <c r="M11" s="62" t="s">
        <v>102</v>
      </c>
      <c r="N11" s="150"/>
      <c r="O11" s="150"/>
      <c r="P11" s="63" t="s">
        <v>100</v>
      </c>
      <c r="Q11" s="58" t="s">
        <v>101</v>
      </c>
      <c r="R11" s="59" t="s">
        <v>102</v>
      </c>
      <c r="S11" s="150"/>
      <c r="T11" s="152" t="s">
        <v>23</v>
      </c>
      <c r="U11" s="204" t="s">
        <v>24</v>
      </c>
      <c r="V11" s="204" t="s">
        <v>26</v>
      </c>
      <c r="W11" s="204" t="s">
        <v>28</v>
      </c>
      <c r="X11" s="189" t="s">
        <v>29</v>
      </c>
      <c r="Y11" s="216" t="s">
        <v>35</v>
      </c>
      <c r="Z11" s="218" t="s">
        <v>30</v>
      </c>
      <c r="AA11" s="218" t="s">
        <v>31</v>
      </c>
      <c r="AB11" s="218" t="s">
        <v>32</v>
      </c>
      <c r="AC11" s="189" t="s">
        <v>116</v>
      </c>
      <c r="AD11" s="189" t="s">
        <v>117</v>
      </c>
      <c r="AE11" s="189" t="s">
        <v>36</v>
      </c>
      <c r="AF11" s="192" t="s">
        <v>33</v>
      </c>
      <c r="AG11" s="193" t="s">
        <v>34</v>
      </c>
    </row>
    <row r="12" spans="1:37" s="3" customFormat="1" ht="23.5" customHeight="1" thickBot="1" x14ac:dyDescent="0.2">
      <c r="A12" s="222"/>
      <c r="B12" s="197"/>
      <c r="C12" s="197"/>
      <c r="D12" s="197"/>
      <c r="E12" s="197"/>
      <c r="F12" s="197"/>
      <c r="G12" s="197"/>
      <c r="H12" s="197"/>
      <c r="I12" s="201"/>
      <c r="J12" s="150"/>
      <c r="K12" s="156">
        <v>0.3125</v>
      </c>
      <c r="L12" s="156"/>
      <c r="M12" s="156"/>
      <c r="N12" s="150"/>
      <c r="O12" s="150"/>
      <c r="P12" s="156">
        <v>0.375</v>
      </c>
      <c r="Q12" s="156"/>
      <c r="R12" s="156"/>
      <c r="S12" s="150"/>
      <c r="T12" s="153"/>
      <c r="U12" s="205"/>
      <c r="V12" s="205"/>
      <c r="W12" s="205"/>
      <c r="X12" s="190"/>
      <c r="Y12" s="217"/>
      <c r="Z12" s="219"/>
      <c r="AA12" s="219"/>
      <c r="AB12" s="219"/>
      <c r="AC12" s="190"/>
      <c r="AD12" s="190"/>
      <c r="AE12" s="190"/>
      <c r="AF12" s="190"/>
      <c r="AG12" s="194"/>
    </row>
    <row r="13" spans="1:37" s="4" customFormat="1" ht="24" thickBot="1" x14ac:dyDescent="0.2">
      <c r="A13" s="223"/>
      <c r="B13" s="198"/>
      <c r="C13" s="198"/>
      <c r="D13" s="198"/>
      <c r="E13" s="198"/>
      <c r="F13" s="198"/>
      <c r="G13" s="198"/>
      <c r="H13" s="198"/>
      <c r="I13" s="202"/>
      <c r="J13" s="151"/>
      <c r="K13" s="99" t="s">
        <v>107</v>
      </c>
      <c r="L13" s="100" t="s">
        <v>108</v>
      </c>
      <c r="M13" s="101" t="s">
        <v>109</v>
      </c>
      <c r="N13" s="151"/>
      <c r="O13" s="151"/>
      <c r="P13" s="99" t="s">
        <v>110</v>
      </c>
      <c r="Q13" s="100" t="s">
        <v>111</v>
      </c>
      <c r="R13" s="101" t="s">
        <v>112</v>
      </c>
      <c r="S13" s="151"/>
      <c r="T13" s="154"/>
      <c r="U13" s="206"/>
      <c r="V13" s="206"/>
      <c r="W13" s="206"/>
      <c r="X13" s="191"/>
      <c r="Y13" s="217"/>
      <c r="Z13" s="220"/>
      <c r="AA13" s="220"/>
      <c r="AB13" s="220"/>
      <c r="AC13" s="191"/>
      <c r="AD13" s="191"/>
      <c r="AE13" s="191"/>
      <c r="AF13" s="191"/>
      <c r="AG13" s="195"/>
    </row>
    <row r="14" spans="1:37" s="4" customFormat="1" ht="303" customHeight="1" x14ac:dyDescent="0.15">
      <c r="A14" s="144" t="s">
        <v>122</v>
      </c>
      <c r="B14" s="94" t="s">
        <v>123</v>
      </c>
      <c r="C14" s="95" t="s">
        <v>124</v>
      </c>
      <c r="D14" s="106" t="s">
        <v>127</v>
      </c>
      <c r="E14" s="96" t="s">
        <v>128</v>
      </c>
      <c r="F14" s="96" t="s">
        <v>130</v>
      </c>
      <c r="G14" s="97" t="s">
        <v>135</v>
      </c>
      <c r="H14" s="98" t="s">
        <v>173</v>
      </c>
      <c r="I14" s="108">
        <v>1</v>
      </c>
      <c r="J14" s="109">
        <v>0.39</v>
      </c>
      <c r="K14" s="125">
        <f>J14/I14</f>
        <v>0.39</v>
      </c>
      <c r="L14" s="126"/>
      <c r="M14" s="127"/>
      <c r="N14" s="106" t="s">
        <v>171</v>
      </c>
      <c r="O14" s="109">
        <v>0.46</v>
      </c>
      <c r="P14" s="125">
        <f>O14/I14</f>
        <v>0.46</v>
      </c>
      <c r="Q14" s="126"/>
      <c r="R14" s="127"/>
      <c r="S14" s="106" t="s">
        <v>175</v>
      </c>
      <c r="T14" s="86" t="s">
        <v>139</v>
      </c>
      <c r="U14" s="70" t="s">
        <v>140</v>
      </c>
      <c r="V14" s="111" t="s">
        <v>144</v>
      </c>
      <c r="W14" s="73">
        <v>0.25</v>
      </c>
      <c r="X14" s="104">
        <v>0.25</v>
      </c>
      <c r="Y14" s="102">
        <f>X14/W14</f>
        <v>1</v>
      </c>
      <c r="Z14" s="76" t="s">
        <v>147</v>
      </c>
      <c r="AA14" s="76" t="s">
        <v>149</v>
      </c>
      <c r="AB14" s="77">
        <f>300000000+577365151.81</f>
        <v>877365151.80999994</v>
      </c>
      <c r="AC14" s="77">
        <v>0</v>
      </c>
      <c r="AD14" s="77">
        <v>0</v>
      </c>
      <c r="AE14" s="102">
        <f>AD14/AB14</f>
        <v>0</v>
      </c>
      <c r="AF14" s="103" t="s">
        <v>172</v>
      </c>
      <c r="AG14" s="79" t="s">
        <v>152</v>
      </c>
      <c r="AH14" s="3"/>
      <c r="AI14" s="3"/>
      <c r="AJ14" s="3"/>
      <c r="AK14" s="3"/>
    </row>
    <row r="15" spans="1:37" s="4" customFormat="1" ht="183.75" customHeight="1" x14ac:dyDescent="0.15">
      <c r="A15" s="144"/>
      <c r="B15" s="67" t="s">
        <v>123</v>
      </c>
      <c r="C15" s="68" t="s">
        <v>124</v>
      </c>
      <c r="D15" s="107" t="s">
        <v>127</v>
      </c>
      <c r="E15" s="69" t="s">
        <v>128</v>
      </c>
      <c r="F15" s="69" t="s">
        <v>131</v>
      </c>
      <c r="G15" s="71" t="s">
        <v>136</v>
      </c>
      <c r="H15" s="68" t="s">
        <v>173</v>
      </c>
      <c r="I15" s="110">
        <v>1</v>
      </c>
      <c r="J15" s="113">
        <v>1</v>
      </c>
      <c r="K15" s="141">
        <f>J15/I15</f>
        <v>1</v>
      </c>
      <c r="L15" s="142"/>
      <c r="M15" s="143"/>
      <c r="N15" s="107" t="s">
        <v>170</v>
      </c>
      <c r="O15" s="109">
        <v>1</v>
      </c>
      <c r="P15" s="141">
        <f t="shared" ref="P15:P19" si="0">O15/I15</f>
        <v>1</v>
      </c>
      <c r="Q15" s="142"/>
      <c r="R15" s="143"/>
      <c r="S15" s="114" t="s">
        <v>176</v>
      </c>
      <c r="T15" s="87" t="s">
        <v>139</v>
      </c>
      <c r="U15" s="72" t="s">
        <v>141</v>
      </c>
      <c r="V15" s="112" t="s">
        <v>145</v>
      </c>
      <c r="W15" s="74">
        <v>1</v>
      </c>
      <c r="X15" s="105">
        <v>1</v>
      </c>
      <c r="Y15" s="102">
        <f t="shared" ref="Y15:Y20" si="1">X15/W15</f>
        <v>1</v>
      </c>
      <c r="Z15" s="74" t="s">
        <v>139</v>
      </c>
      <c r="AA15" s="74" t="s">
        <v>149</v>
      </c>
      <c r="AB15" s="78">
        <v>0</v>
      </c>
      <c r="AC15" s="78">
        <v>0</v>
      </c>
      <c r="AD15" s="78">
        <v>0</v>
      </c>
      <c r="AE15" s="102">
        <v>0</v>
      </c>
      <c r="AF15" s="103" t="s">
        <v>168</v>
      </c>
      <c r="AG15" s="80" t="s">
        <v>152</v>
      </c>
      <c r="AH15" s="3"/>
      <c r="AI15" s="3"/>
      <c r="AJ15" s="3"/>
      <c r="AK15" s="3"/>
    </row>
    <row r="16" spans="1:37" s="4" customFormat="1" ht="116.25" customHeight="1" x14ac:dyDescent="0.15">
      <c r="A16" s="144"/>
      <c r="B16" s="67" t="s">
        <v>123</v>
      </c>
      <c r="C16" s="68" t="s">
        <v>125</v>
      </c>
      <c r="D16" s="107" t="s">
        <v>127</v>
      </c>
      <c r="E16" s="69" t="s">
        <v>128</v>
      </c>
      <c r="F16" s="69" t="s">
        <v>132</v>
      </c>
      <c r="G16" s="71" t="s">
        <v>137</v>
      </c>
      <c r="H16" s="68" t="s">
        <v>173</v>
      </c>
      <c r="I16" s="110">
        <v>39227402</v>
      </c>
      <c r="J16" s="110">
        <v>0</v>
      </c>
      <c r="K16" s="141">
        <f t="shared" ref="K16" si="2">J16/I16</f>
        <v>0</v>
      </c>
      <c r="L16" s="142"/>
      <c r="M16" s="143"/>
      <c r="N16" s="107" t="s">
        <v>169</v>
      </c>
      <c r="O16" s="109">
        <v>0</v>
      </c>
      <c r="P16" s="141">
        <f t="shared" si="0"/>
        <v>0</v>
      </c>
      <c r="Q16" s="142"/>
      <c r="R16" s="143"/>
      <c r="S16" s="107" t="s">
        <v>169</v>
      </c>
      <c r="T16" s="87" t="s">
        <v>139</v>
      </c>
      <c r="U16" s="72" t="s">
        <v>142</v>
      </c>
      <c r="V16" s="112" t="s">
        <v>142</v>
      </c>
      <c r="W16" s="75">
        <v>0.6</v>
      </c>
      <c r="X16" s="105">
        <v>0</v>
      </c>
      <c r="Y16" s="102">
        <f t="shared" si="1"/>
        <v>0</v>
      </c>
      <c r="Z16" s="74" t="s">
        <v>139</v>
      </c>
      <c r="AA16" s="105" t="s">
        <v>139</v>
      </c>
      <c r="AB16" s="78">
        <v>0</v>
      </c>
      <c r="AC16" s="78">
        <v>0</v>
      </c>
      <c r="AD16" s="78">
        <v>0</v>
      </c>
      <c r="AE16" s="102">
        <v>0</v>
      </c>
      <c r="AF16" s="103" t="s">
        <v>166</v>
      </c>
      <c r="AG16" s="80" t="s">
        <v>152</v>
      </c>
      <c r="AH16" s="3"/>
      <c r="AI16" s="3"/>
      <c r="AJ16" s="3"/>
      <c r="AK16" s="3"/>
    </row>
    <row r="17" spans="1:37" s="3" customFormat="1" ht="90" customHeight="1" x14ac:dyDescent="0.15">
      <c r="A17" s="144"/>
      <c r="B17" s="68" t="s">
        <v>159</v>
      </c>
      <c r="C17" s="85" t="s">
        <v>124</v>
      </c>
      <c r="D17" s="107" t="s">
        <v>127</v>
      </c>
      <c r="E17" s="69" t="s">
        <v>128</v>
      </c>
      <c r="F17" s="69" t="s">
        <v>160</v>
      </c>
      <c r="G17" s="69" t="s">
        <v>162</v>
      </c>
      <c r="H17" s="81" t="s">
        <v>173</v>
      </c>
      <c r="I17" s="110">
        <v>5280</v>
      </c>
      <c r="J17" s="110" t="s">
        <v>139</v>
      </c>
      <c r="K17" s="141">
        <v>0</v>
      </c>
      <c r="L17" s="142"/>
      <c r="M17" s="143"/>
      <c r="N17" s="103" t="s">
        <v>167</v>
      </c>
      <c r="O17" s="110" t="s">
        <v>139</v>
      </c>
      <c r="P17" s="141" t="e">
        <f t="shared" si="0"/>
        <v>#VALUE!</v>
      </c>
      <c r="Q17" s="142"/>
      <c r="R17" s="143"/>
      <c r="S17" s="103" t="s">
        <v>167</v>
      </c>
      <c r="T17" s="87"/>
      <c r="U17" s="72"/>
      <c r="V17" s="112"/>
      <c r="W17" s="105" t="s">
        <v>139</v>
      </c>
      <c r="X17" s="105" t="s">
        <v>139</v>
      </c>
      <c r="Y17" s="102" t="e">
        <f t="shared" si="1"/>
        <v>#VALUE!</v>
      </c>
      <c r="Z17" s="105" t="s">
        <v>139</v>
      </c>
      <c r="AA17" s="105" t="s">
        <v>139</v>
      </c>
      <c r="AB17" s="78">
        <v>0</v>
      </c>
      <c r="AC17" s="78"/>
      <c r="AD17" s="78"/>
      <c r="AE17" s="102" t="e">
        <f t="shared" ref="AE17:AE19" si="3">AD17/AB17</f>
        <v>#DIV/0!</v>
      </c>
      <c r="AF17" s="103" t="s">
        <v>167</v>
      </c>
      <c r="AG17" s="80"/>
    </row>
    <row r="18" spans="1:37" s="4" customFormat="1" ht="91.5" customHeight="1" x14ac:dyDescent="0.15">
      <c r="A18" s="144"/>
      <c r="B18" s="67" t="s">
        <v>123</v>
      </c>
      <c r="C18" s="68" t="s">
        <v>124</v>
      </c>
      <c r="D18" s="107" t="s">
        <v>127</v>
      </c>
      <c r="E18" s="69" t="s">
        <v>128</v>
      </c>
      <c r="F18" s="69" t="s">
        <v>133</v>
      </c>
      <c r="G18" s="71" t="s">
        <v>133</v>
      </c>
      <c r="H18" s="81" t="s">
        <v>173</v>
      </c>
      <c r="I18" s="110">
        <v>6</v>
      </c>
      <c r="J18" s="110" t="s">
        <v>139</v>
      </c>
      <c r="K18" s="141">
        <v>0</v>
      </c>
      <c r="L18" s="142"/>
      <c r="M18" s="143"/>
      <c r="N18" s="103" t="s">
        <v>167</v>
      </c>
      <c r="O18" s="110" t="s">
        <v>139</v>
      </c>
      <c r="P18" s="141" t="e">
        <f t="shared" si="0"/>
        <v>#VALUE!</v>
      </c>
      <c r="Q18" s="142"/>
      <c r="R18" s="143"/>
      <c r="S18" s="103" t="s">
        <v>167</v>
      </c>
      <c r="T18" s="87" t="s">
        <v>139</v>
      </c>
      <c r="U18" s="72" t="s">
        <v>143</v>
      </c>
      <c r="V18" s="112" t="s">
        <v>146</v>
      </c>
      <c r="W18" s="74" t="s">
        <v>139</v>
      </c>
      <c r="X18" s="105" t="s">
        <v>139</v>
      </c>
      <c r="Y18" s="102" t="e">
        <f t="shared" si="1"/>
        <v>#VALUE!</v>
      </c>
      <c r="Z18" s="74" t="s">
        <v>139</v>
      </c>
      <c r="AA18" s="74" t="s">
        <v>150</v>
      </c>
      <c r="AB18" s="78">
        <v>4727134848</v>
      </c>
      <c r="AC18" s="78">
        <v>0</v>
      </c>
      <c r="AD18" s="78">
        <v>0</v>
      </c>
      <c r="AE18" s="102">
        <f t="shared" si="3"/>
        <v>0</v>
      </c>
      <c r="AF18" s="103" t="s">
        <v>167</v>
      </c>
      <c r="AG18" s="80" t="s">
        <v>152</v>
      </c>
      <c r="AH18" s="3"/>
      <c r="AI18" s="3"/>
      <c r="AJ18" s="3"/>
      <c r="AK18" s="3"/>
    </row>
    <row r="19" spans="1:37" s="4" customFormat="1" ht="235" customHeight="1" x14ac:dyDescent="0.15">
      <c r="A19" s="145"/>
      <c r="B19" s="226" t="s">
        <v>123</v>
      </c>
      <c r="C19" s="225" t="s">
        <v>126</v>
      </c>
      <c r="D19" s="225" t="s">
        <v>127</v>
      </c>
      <c r="E19" s="225" t="s">
        <v>129</v>
      </c>
      <c r="F19" s="225" t="s">
        <v>134</v>
      </c>
      <c r="G19" s="225" t="s">
        <v>138</v>
      </c>
      <c r="H19" s="227" t="s">
        <v>173</v>
      </c>
      <c r="I19" s="118">
        <v>2</v>
      </c>
      <c r="J19" s="120">
        <v>0.6</v>
      </c>
      <c r="K19" s="122">
        <f>J19/I19</f>
        <v>0.3</v>
      </c>
      <c r="L19" s="123"/>
      <c r="M19" s="124"/>
      <c r="N19" s="228" t="s">
        <v>177</v>
      </c>
      <c r="O19" s="230">
        <v>1</v>
      </c>
      <c r="P19" s="122">
        <f t="shared" si="0"/>
        <v>0.5</v>
      </c>
      <c r="Q19" s="123"/>
      <c r="R19" s="124"/>
      <c r="S19" s="116" t="s">
        <v>178</v>
      </c>
      <c r="T19" s="116" t="s">
        <v>139</v>
      </c>
      <c r="U19" s="116" t="s">
        <v>180</v>
      </c>
      <c r="V19" s="288" t="s">
        <v>179</v>
      </c>
      <c r="W19" s="116">
        <v>2</v>
      </c>
      <c r="X19" s="230">
        <f>1+0.375</f>
        <v>1.375</v>
      </c>
      <c r="Y19" s="290">
        <f>X19/W19</f>
        <v>0.6875</v>
      </c>
      <c r="Z19" s="116" t="s">
        <v>148</v>
      </c>
      <c r="AA19" s="116" t="s">
        <v>149</v>
      </c>
      <c r="AB19" s="292">
        <f>3130017120+70115990+317779680</f>
        <v>3517912790</v>
      </c>
      <c r="AC19" s="292">
        <f>376086008+70115990+37280516</f>
        <v>483482514</v>
      </c>
      <c r="AD19" s="292">
        <f>(376086008-70115990)+37280516</f>
        <v>343250534</v>
      </c>
      <c r="AE19" s="290">
        <f>+AD19/AB19</f>
        <v>9.7572212414054754E-2</v>
      </c>
      <c r="AF19" s="116" t="s">
        <v>181</v>
      </c>
      <c r="AG19" s="294" t="s">
        <v>152</v>
      </c>
      <c r="AH19" s="3"/>
      <c r="AI19" s="3"/>
      <c r="AJ19" s="3"/>
      <c r="AK19" s="3"/>
    </row>
    <row r="20" spans="1:37" s="4" customFormat="1" ht="179" customHeight="1" x14ac:dyDescent="0.15">
      <c r="A20" s="115"/>
      <c r="B20" s="226"/>
      <c r="C20" s="225"/>
      <c r="D20" s="225"/>
      <c r="E20" s="225"/>
      <c r="F20" s="225"/>
      <c r="G20" s="225"/>
      <c r="H20" s="227"/>
      <c r="I20" s="119"/>
      <c r="J20" s="121"/>
      <c r="K20" s="125"/>
      <c r="L20" s="126"/>
      <c r="M20" s="127"/>
      <c r="N20" s="229"/>
      <c r="O20" s="231"/>
      <c r="P20" s="125"/>
      <c r="Q20" s="126"/>
      <c r="R20" s="127"/>
      <c r="S20" s="117"/>
      <c r="T20" s="117"/>
      <c r="U20" s="117"/>
      <c r="V20" s="289"/>
      <c r="W20" s="117"/>
      <c r="X20" s="231"/>
      <c r="Y20" s="291"/>
      <c r="Z20" s="117"/>
      <c r="AA20" s="117"/>
      <c r="AB20" s="293"/>
      <c r="AC20" s="293"/>
      <c r="AD20" s="293"/>
      <c r="AE20" s="291"/>
      <c r="AF20" s="117"/>
      <c r="AG20" s="295"/>
      <c r="AH20" s="3"/>
      <c r="AI20" s="3"/>
      <c r="AJ20" s="3"/>
      <c r="AK20" s="3"/>
    </row>
    <row r="21" spans="1:37" s="4" customFormat="1" ht="28.5" customHeight="1" x14ac:dyDescent="0.15">
      <c r="A21" s="135" t="s">
        <v>151</v>
      </c>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7"/>
      <c r="AB21" s="146">
        <f>+AB14+AB15+AB16+AB18+AB19</f>
        <v>9122412789.8099995</v>
      </c>
      <c r="AC21" s="133">
        <f>SUM(AC14:AC19)</f>
        <v>483482514</v>
      </c>
      <c r="AD21" s="133">
        <f>SUM(AD14:AD19)</f>
        <v>343250534</v>
      </c>
      <c r="AE21" s="134">
        <f>AD21/AB21</f>
        <v>3.7627165302519618E-2</v>
      </c>
      <c r="AF21" s="132"/>
      <c r="AG21" s="132"/>
      <c r="AH21" s="3"/>
      <c r="AI21" s="3"/>
      <c r="AJ21" s="3"/>
      <c r="AK21" s="3"/>
    </row>
    <row r="22" spans="1:37" s="4" customFormat="1" ht="22.5" customHeight="1" x14ac:dyDescent="0.15">
      <c r="A22" s="138"/>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40"/>
      <c r="AB22" s="146"/>
      <c r="AC22" s="133"/>
      <c r="AD22" s="133"/>
      <c r="AE22" s="134"/>
      <c r="AF22" s="132"/>
      <c r="AG22" s="132"/>
      <c r="AH22" s="3"/>
      <c r="AI22" s="3"/>
      <c r="AJ22" s="3"/>
      <c r="AK22" s="3"/>
    </row>
    <row r="23" spans="1:37" s="4" customFormat="1" ht="22.5" hidden="1" customHeight="1" x14ac:dyDescent="0.15">
      <c r="A23" s="88"/>
      <c r="B23" s="89"/>
      <c r="C23" s="89"/>
      <c r="D23" s="89"/>
      <c r="E23" s="89"/>
      <c r="F23" s="89"/>
      <c r="G23" s="89"/>
      <c r="H23" s="89"/>
      <c r="I23" s="89"/>
      <c r="J23" s="89"/>
      <c r="K23" s="89"/>
      <c r="L23" s="89"/>
      <c r="M23" s="89"/>
      <c r="N23" s="89"/>
      <c r="O23" s="89"/>
      <c r="P23" s="89"/>
      <c r="Q23" s="89"/>
      <c r="R23" s="89"/>
      <c r="S23" s="89"/>
      <c r="T23" s="89"/>
      <c r="U23" s="89"/>
      <c r="V23" s="89"/>
      <c r="W23" s="89"/>
      <c r="X23" s="89"/>
      <c r="Y23" s="93">
        <v>0</v>
      </c>
      <c r="AA23" s="90"/>
      <c r="AB23" s="91"/>
      <c r="AC23" s="90"/>
      <c r="AD23" s="90"/>
      <c r="AE23" s="93">
        <v>0</v>
      </c>
      <c r="AF23" s="90"/>
      <c r="AG23" s="92"/>
      <c r="AH23" s="3"/>
      <c r="AI23" s="3"/>
      <c r="AJ23" s="3"/>
      <c r="AK23" s="3"/>
    </row>
    <row r="24" spans="1:37" s="4" customFormat="1" ht="22.5" hidden="1" customHeight="1" x14ac:dyDescent="0.15">
      <c r="A24" s="88"/>
      <c r="B24" s="89"/>
      <c r="C24" s="89"/>
      <c r="D24" s="89"/>
      <c r="E24" s="89"/>
      <c r="F24" s="89"/>
      <c r="G24" s="89"/>
      <c r="H24" s="89"/>
      <c r="I24" s="89"/>
      <c r="J24" s="89"/>
      <c r="K24" s="89"/>
      <c r="L24" s="89"/>
      <c r="M24" s="89"/>
      <c r="N24" s="89"/>
      <c r="O24" s="89"/>
      <c r="P24" s="89"/>
      <c r="Q24" s="89"/>
      <c r="R24" s="89"/>
      <c r="S24" s="89"/>
      <c r="T24" s="89"/>
      <c r="U24" s="89"/>
      <c r="V24" s="89"/>
      <c r="W24" s="89"/>
      <c r="X24" s="89"/>
      <c r="Y24" s="93">
        <v>1</v>
      </c>
      <c r="AA24" s="90"/>
      <c r="AB24" s="91"/>
      <c r="AC24" s="90"/>
      <c r="AD24" s="90"/>
      <c r="AE24" s="93">
        <v>1</v>
      </c>
      <c r="AF24" s="90"/>
      <c r="AG24" s="92"/>
      <c r="AH24" s="3"/>
      <c r="AI24" s="3"/>
      <c r="AJ24" s="3"/>
      <c r="AK24" s="3"/>
    </row>
    <row r="25" spans="1:37" s="4" customFormat="1" ht="22.5" customHeight="1" x14ac:dyDescent="0.15">
      <c r="A25" s="129"/>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1"/>
      <c r="AH25" s="3"/>
      <c r="AI25" s="3"/>
      <c r="AJ25" s="3"/>
      <c r="AK25" s="3"/>
    </row>
    <row r="26" spans="1:37" s="4" customFormat="1" ht="32.25" customHeight="1" x14ac:dyDescent="0.15">
      <c r="A26" s="3"/>
      <c r="B26" s="3"/>
      <c r="C26" s="3"/>
      <c r="D26" s="3"/>
      <c r="E26" s="3"/>
      <c r="F26" s="3"/>
      <c r="G26" s="3"/>
      <c r="H26" s="3"/>
      <c r="I26" s="3"/>
      <c r="J26" s="3"/>
      <c r="K26" s="3"/>
      <c r="L26" s="3"/>
      <c r="M26" s="3"/>
      <c r="N26" s="3"/>
      <c r="O26" s="3"/>
      <c r="P26" s="3"/>
      <c r="Q26" s="3"/>
      <c r="R26" s="3"/>
      <c r="S26" s="3"/>
      <c r="T26" s="9" t="s">
        <v>153</v>
      </c>
      <c r="U26" s="3"/>
      <c r="V26" s="147" t="s">
        <v>156</v>
      </c>
      <c r="W26" s="147"/>
      <c r="X26" s="3"/>
      <c r="Y26" s="3"/>
      <c r="Z26" s="3"/>
      <c r="AA26" s="3"/>
      <c r="AB26" s="3"/>
      <c r="AC26" s="3"/>
      <c r="AD26" s="3"/>
      <c r="AE26" s="3"/>
      <c r="AF26" s="3"/>
      <c r="AG26" s="3"/>
      <c r="AH26" s="3"/>
      <c r="AI26" s="3"/>
      <c r="AJ26" s="3"/>
      <c r="AK26" s="3"/>
    </row>
    <row r="27" spans="1:37" s="4" customFormat="1" ht="25.5" customHeight="1" x14ac:dyDescent="0.15">
      <c r="A27" s="3"/>
      <c r="B27" s="3"/>
      <c r="C27" s="3"/>
      <c r="D27" s="3"/>
      <c r="E27" s="3"/>
      <c r="F27" s="3"/>
      <c r="G27" s="3"/>
      <c r="H27" s="3"/>
      <c r="I27" s="3"/>
      <c r="J27" s="3"/>
      <c r="K27" s="3"/>
      <c r="L27" s="3"/>
      <c r="M27" s="3"/>
      <c r="N27" s="3"/>
      <c r="O27" s="3"/>
      <c r="P27" s="3"/>
      <c r="Q27" s="3"/>
      <c r="R27" s="3"/>
      <c r="S27" s="3"/>
      <c r="T27" s="9"/>
      <c r="U27" s="3"/>
      <c r="V27" s="9"/>
      <c r="W27" s="66"/>
      <c r="X27" s="3"/>
      <c r="Y27" s="3"/>
      <c r="Z27" s="3"/>
      <c r="AA27" s="3"/>
      <c r="AB27" s="3"/>
      <c r="AC27" s="3"/>
      <c r="AD27" s="3"/>
      <c r="AE27" s="3"/>
      <c r="AF27" s="3"/>
      <c r="AG27" s="3"/>
      <c r="AH27" s="3"/>
      <c r="AI27" s="3"/>
      <c r="AJ27" s="3"/>
      <c r="AK27" s="3"/>
    </row>
    <row r="28" spans="1:37" s="4" customFormat="1" ht="35.25" customHeight="1" x14ac:dyDescent="0.15">
      <c r="A28" s="3"/>
      <c r="B28" s="3"/>
      <c r="C28" s="3"/>
      <c r="D28" s="3"/>
      <c r="E28" s="3"/>
      <c r="F28" s="3"/>
      <c r="G28" s="3"/>
      <c r="H28" s="3"/>
      <c r="I28" s="3"/>
      <c r="J28" s="3"/>
      <c r="K28" s="3"/>
      <c r="L28" s="3"/>
      <c r="M28" s="3"/>
      <c r="N28" s="3"/>
      <c r="O28" s="3"/>
      <c r="P28" s="3"/>
      <c r="Q28" s="3"/>
      <c r="R28" s="3"/>
      <c r="S28" s="3"/>
      <c r="T28" s="9"/>
      <c r="U28" s="3"/>
      <c r="V28" s="9"/>
      <c r="W28" s="9"/>
      <c r="X28" s="3"/>
      <c r="Y28" s="3"/>
      <c r="Z28" s="3"/>
      <c r="AA28" s="3"/>
      <c r="AB28" s="3"/>
      <c r="AC28" s="3"/>
      <c r="AD28" s="3"/>
      <c r="AE28" s="3"/>
      <c r="AF28" s="3"/>
      <c r="AG28" s="3"/>
      <c r="AH28" s="3"/>
      <c r="AI28" s="3"/>
      <c r="AJ28" s="3"/>
      <c r="AK28" s="3"/>
    </row>
    <row r="29" spans="1:37" s="50" customFormat="1" ht="20.25" customHeight="1" x14ac:dyDescent="0.15">
      <c r="A29" s="82"/>
      <c r="B29" s="82"/>
      <c r="C29" s="82"/>
      <c r="D29" s="82"/>
      <c r="E29" s="82"/>
      <c r="F29" s="82"/>
      <c r="G29" s="82"/>
      <c r="H29" s="82"/>
      <c r="I29" s="82"/>
      <c r="J29" s="82"/>
      <c r="K29" s="82"/>
      <c r="L29" s="82"/>
      <c r="M29" s="82"/>
      <c r="N29" s="82"/>
      <c r="O29" s="82"/>
      <c r="P29" s="82"/>
      <c r="Q29" s="82"/>
      <c r="R29" s="82"/>
      <c r="S29" s="82"/>
      <c r="T29" s="9"/>
      <c r="U29" s="82"/>
      <c r="V29" s="9"/>
      <c r="W29" s="9"/>
      <c r="X29" s="82"/>
      <c r="Y29" s="82"/>
      <c r="Z29" s="82"/>
      <c r="AA29" s="82"/>
      <c r="AB29" s="82"/>
      <c r="AC29" s="82"/>
      <c r="AD29" s="82"/>
      <c r="AE29" s="82"/>
      <c r="AF29" s="82"/>
      <c r="AG29" s="82"/>
      <c r="AH29" s="82"/>
      <c r="AI29" s="82"/>
      <c r="AJ29" s="82"/>
      <c r="AK29" s="82"/>
    </row>
    <row r="30" spans="1:37" s="4" customFormat="1" ht="24" thickBot="1" x14ac:dyDescent="0.2">
      <c r="A30" s="3"/>
      <c r="B30" s="3"/>
      <c r="C30" s="3"/>
      <c r="D30" s="3"/>
      <c r="E30" s="3"/>
      <c r="F30" s="3"/>
      <c r="G30" s="3"/>
      <c r="H30" s="3"/>
      <c r="I30" s="3"/>
      <c r="J30" s="3"/>
      <c r="K30" s="3"/>
      <c r="L30" s="3"/>
      <c r="M30" s="3"/>
      <c r="N30" s="3"/>
      <c r="O30" s="3"/>
      <c r="P30" s="3"/>
      <c r="Q30" s="3"/>
      <c r="R30" s="3"/>
      <c r="S30" s="3"/>
      <c r="T30" s="83"/>
      <c r="U30" s="3"/>
      <c r="V30" s="83"/>
      <c r="W30" s="9"/>
      <c r="X30" s="3"/>
      <c r="Y30" s="3"/>
      <c r="Z30" s="3"/>
      <c r="AA30" s="3"/>
      <c r="AB30" s="3"/>
      <c r="AC30" s="3"/>
      <c r="AD30" s="3"/>
      <c r="AE30" s="3"/>
      <c r="AF30" s="3"/>
      <c r="AG30" s="3"/>
      <c r="AH30" s="3"/>
      <c r="AI30" s="3"/>
      <c r="AJ30" s="3"/>
      <c r="AK30" s="3"/>
    </row>
    <row r="31" spans="1:37" s="4" customFormat="1" x14ac:dyDescent="0.15">
      <c r="A31" s="3"/>
      <c r="B31" s="3"/>
      <c r="C31" s="3"/>
      <c r="D31" s="3"/>
      <c r="E31" s="3"/>
      <c r="F31" s="3"/>
      <c r="G31" s="3"/>
      <c r="H31" s="3"/>
      <c r="I31" s="3"/>
      <c r="J31" s="3"/>
      <c r="K31" s="3"/>
      <c r="L31" s="3"/>
      <c r="M31" s="3"/>
      <c r="N31" s="3"/>
      <c r="O31" s="3"/>
      <c r="P31" s="3"/>
      <c r="Q31" s="3"/>
      <c r="R31" s="3"/>
      <c r="S31" s="3"/>
      <c r="T31" s="84" t="s">
        <v>154</v>
      </c>
      <c r="U31" s="3"/>
      <c r="V31" s="148" t="s">
        <v>157</v>
      </c>
      <c r="W31" s="148"/>
      <c r="X31" s="3"/>
      <c r="Y31" s="3"/>
      <c r="Z31" s="3"/>
      <c r="AA31" s="3"/>
      <c r="AB31" s="3"/>
      <c r="AC31" s="3"/>
      <c r="AD31" s="3"/>
      <c r="AE31" s="3"/>
      <c r="AF31" s="3"/>
      <c r="AG31" s="3"/>
      <c r="AH31" s="3"/>
      <c r="AI31" s="3"/>
      <c r="AJ31" s="3"/>
      <c r="AK31" s="3"/>
    </row>
    <row r="32" spans="1:37" s="4" customFormat="1" ht="18" customHeight="1" x14ac:dyDescent="0.15">
      <c r="A32" s="3"/>
      <c r="B32" s="3"/>
      <c r="C32" s="3"/>
      <c r="D32" s="3"/>
      <c r="E32" s="3"/>
      <c r="F32" s="3"/>
      <c r="G32" s="3"/>
      <c r="H32" s="3"/>
      <c r="I32" s="3"/>
      <c r="J32" s="3"/>
      <c r="K32" s="3"/>
      <c r="L32" s="3"/>
      <c r="M32" s="3"/>
      <c r="N32" s="3"/>
      <c r="O32" s="3"/>
      <c r="P32" s="3"/>
      <c r="Q32" s="3"/>
      <c r="R32" s="3"/>
      <c r="S32" s="3"/>
      <c r="T32" s="9" t="s">
        <v>155</v>
      </c>
      <c r="U32" s="3"/>
      <c r="V32" s="9" t="s">
        <v>158</v>
      </c>
      <c r="W32" s="9"/>
      <c r="X32" s="3"/>
      <c r="Y32" s="3"/>
      <c r="Z32" s="3"/>
      <c r="AA32" s="3"/>
      <c r="AB32" s="3"/>
      <c r="AC32" s="3"/>
      <c r="AD32" s="3"/>
      <c r="AE32" s="3"/>
      <c r="AF32" s="3"/>
      <c r="AG32" s="3"/>
      <c r="AH32" s="3"/>
      <c r="AI32" s="3"/>
      <c r="AJ32" s="3"/>
      <c r="AK32" s="3"/>
    </row>
    <row r="33" spans="1:37" s="4" customFormat="1" ht="18" customHeight="1" x14ac:dyDescent="0.15">
      <c r="A33" s="3"/>
      <c r="B33" s="3"/>
      <c r="C33" s="3"/>
      <c r="D33" s="3"/>
      <c r="E33" s="3"/>
      <c r="F33" s="3"/>
      <c r="G33" s="3"/>
      <c r="H33" s="3"/>
      <c r="I33" s="3"/>
      <c r="J33" s="3"/>
      <c r="K33" s="3"/>
      <c r="L33" s="3"/>
      <c r="M33" s="3"/>
      <c r="N33" s="3"/>
      <c r="O33" s="3"/>
      <c r="P33" s="3"/>
      <c r="Q33" s="3"/>
      <c r="R33" s="3"/>
      <c r="S33" s="3"/>
      <c r="T33" s="9"/>
      <c r="U33" s="3"/>
      <c r="V33" s="9"/>
      <c r="W33" s="9"/>
      <c r="X33" s="3"/>
      <c r="Y33" s="3"/>
      <c r="Z33" s="3"/>
      <c r="AA33" s="3"/>
      <c r="AB33" s="3"/>
      <c r="AC33" s="3"/>
      <c r="AD33" s="3"/>
      <c r="AE33" s="3"/>
      <c r="AF33" s="3"/>
      <c r="AG33" s="3"/>
      <c r="AH33" s="3"/>
      <c r="AI33" s="3"/>
      <c r="AJ33" s="3"/>
      <c r="AK33" s="3"/>
    </row>
    <row r="34" spans="1:37" s="4" customFormat="1" ht="61.5" customHeight="1" x14ac:dyDescent="0.15">
      <c r="A34" s="128" t="s">
        <v>163</v>
      </c>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9"/>
      <c r="AI34" s="9"/>
      <c r="AJ34" s="9"/>
      <c r="AK34" s="9"/>
    </row>
    <row r="35" spans="1:37" s="4" customFormat="1" ht="270" customHeight="1" x14ac:dyDescent="0.15"/>
    <row r="36" spans="1:37" s="4" customFormat="1" ht="305.25" customHeight="1" x14ac:dyDescent="0.15"/>
    <row r="37" spans="1:37" s="4" customFormat="1" ht="122.25" customHeight="1" x14ac:dyDescent="0.15"/>
    <row r="38" spans="1:37" s="4" customFormat="1" ht="201.75" customHeight="1" x14ac:dyDescent="0.15"/>
    <row r="39" spans="1:37" s="4" customFormat="1" ht="228" customHeight="1" x14ac:dyDescent="0.15"/>
    <row r="40" spans="1:37" s="4" customFormat="1" ht="267.75" customHeight="1" x14ac:dyDescent="0.15"/>
    <row r="41" spans="1:37" s="4" customFormat="1" ht="407.25" customHeight="1" x14ac:dyDescent="0.15"/>
    <row r="42" spans="1:37" s="4" customFormat="1" ht="408" customHeight="1" x14ac:dyDescent="0.15">
      <c r="B42" s="51"/>
      <c r="H42" s="55"/>
    </row>
    <row r="43" spans="1:37" ht="43" customHeight="1" x14ac:dyDescent="0.15">
      <c r="A43" s="52"/>
      <c r="B43" s="53"/>
      <c r="C43" s="7"/>
      <c r="D43" s="53"/>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spans="1:37" hidden="1" x14ac:dyDescent="0.15">
      <c r="A44" s="53"/>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spans="1:37" hidden="1" x14ac:dyDescent="0.15">
      <c r="A45" s="53"/>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1:37" hidden="1" x14ac:dyDescent="0.15">
      <c r="A46" s="53"/>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row>
    <row r="47" spans="1:37" x14ac:dyDescent="0.1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row>
    <row r="48" spans="1:37" ht="42.75" customHeight="1" x14ac:dyDescent="0.1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spans="1:33" x14ac:dyDescent="0.15">
      <c r="A49" s="7"/>
      <c r="B49" s="181"/>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row>
    <row r="50" spans="1:33" x14ac:dyDescent="0.15">
      <c r="A50" s="7"/>
      <c r="B50" s="181"/>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row>
    <row r="51" spans="1:33" x14ac:dyDescent="0.1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spans="1:33" ht="14.25" customHeight="1" x14ac:dyDescent="0.15">
      <c r="A52" s="53"/>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spans="1:33" ht="25.5" customHeight="1" x14ac:dyDescent="0.1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spans="1:33" ht="45" customHeight="1" x14ac:dyDescent="0.15">
      <c r="A54" s="7"/>
      <c r="B54" s="53"/>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spans="1:33" x14ac:dyDescent="0.15">
      <c r="A55" s="54"/>
      <c r="B55" s="53"/>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row>
    <row r="56" spans="1:33" x14ac:dyDescent="0.15">
      <c r="A56" s="54"/>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row>
    <row r="57" spans="1:33" ht="53.5" customHeight="1" x14ac:dyDescent="0.1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8" spans="1:33" x14ac:dyDescent="0.15">
      <c r="A58" s="5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row>
    <row r="59" spans="1:33" x14ac:dyDescent="0.1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row>
    <row r="60" spans="1:33" x14ac:dyDescent="0.1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row>
    <row r="61" spans="1:33" x14ac:dyDescent="0.1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row>
    <row r="62" spans="1:33" x14ac:dyDescent="0.1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row>
    <row r="63" spans="1:33" x14ac:dyDescent="0.1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row>
  </sheetData>
  <protectedRanges>
    <protectedRange sqref="W17 X14:AA20 AB14:AB19 AC14:AC19 AD14:AD19 AE14:AE20 AF14:AF19" name="Rango2"/>
    <protectedRange sqref="J14:S20" name="Rango1"/>
  </protectedRanges>
  <mergeCells count="103">
    <mergeCell ref="AG19:AG20"/>
    <mergeCell ref="AB19:AB20"/>
    <mergeCell ref="AC19:AC20"/>
    <mergeCell ref="AD19:AD20"/>
    <mergeCell ref="AE19:AE20"/>
    <mergeCell ref="AF19:AF20"/>
    <mergeCell ref="W19:W20"/>
    <mergeCell ref="X19:X20"/>
    <mergeCell ref="Y19:Y20"/>
    <mergeCell ref="AA19:AA20"/>
    <mergeCell ref="Z19:Z20"/>
    <mergeCell ref="N19:N20"/>
    <mergeCell ref="O19:O20"/>
    <mergeCell ref="T19:T20"/>
    <mergeCell ref="U19:U20"/>
    <mergeCell ref="V19:V20"/>
    <mergeCell ref="D19:D20"/>
    <mergeCell ref="C19:C20"/>
    <mergeCell ref="B19:B20"/>
    <mergeCell ref="H19:H20"/>
    <mergeCell ref="G19:G20"/>
    <mergeCell ref="F19:F20"/>
    <mergeCell ref="E19:E20"/>
    <mergeCell ref="A1:B4"/>
    <mergeCell ref="AC11:AC13"/>
    <mergeCell ref="G10:I10"/>
    <mergeCell ref="G11:G13"/>
    <mergeCell ref="Y11:Y13"/>
    <mergeCell ref="Z11:Z13"/>
    <mergeCell ref="AA11:AA13"/>
    <mergeCell ref="AB11:AB13"/>
    <mergeCell ref="A10:A13"/>
    <mergeCell ref="B10:B13"/>
    <mergeCell ref="C10:C13"/>
    <mergeCell ref="D10:D13"/>
    <mergeCell ref="E10:E13"/>
    <mergeCell ref="W11:W13"/>
    <mergeCell ref="A6:S6"/>
    <mergeCell ref="X11:X13"/>
    <mergeCell ref="B49:B50"/>
    <mergeCell ref="A5:E5"/>
    <mergeCell ref="F5:U5"/>
    <mergeCell ref="V5:AG5"/>
    <mergeCell ref="AD11:AD13"/>
    <mergeCell ref="AE11:AE13"/>
    <mergeCell ref="AF11:AF13"/>
    <mergeCell ref="AG11:AG13"/>
    <mergeCell ref="F10:F13"/>
    <mergeCell ref="H11:H13"/>
    <mergeCell ref="I11:I13"/>
    <mergeCell ref="K9:M9"/>
    <mergeCell ref="U11:U13"/>
    <mergeCell ref="V11:V13"/>
    <mergeCell ref="P12:R12"/>
    <mergeCell ref="N9:N13"/>
    <mergeCell ref="T6:AG6"/>
    <mergeCell ref="A9:I9"/>
    <mergeCell ref="T9:U9"/>
    <mergeCell ref="V9:W9"/>
    <mergeCell ref="X9:Y9"/>
    <mergeCell ref="Z9:AE9"/>
    <mergeCell ref="K7:S8"/>
    <mergeCell ref="T7:AG8"/>
    <mergeCell ref="C1:AE4"/>
    <mergeCell ref="AF1:AG1"/>
    <mergeCell ref="AF2:AG2"/>
    <mergeCell ref="AF3:AG3"/>
    <mergeCell ref="AF4:AG4"/>
    <mergeCell ref="K17:M17"/>
    <mergeCell ref="K18:M18"/>
    <mergeCell ref="P14:R14"/>
    <mergeCell ref="S9:S13"/>
    <mergeCell ref="T11:T13"/>
    <mergeCell ref="K10:M10"/>
    <mergeCell ref="K12:M12"/>
    <mergeCell ref="P9:R9"/>
    <mergeCell ref="P10:R10"/>
    <mergeCell ref="J9:J13"/>
    <mergeCell ref="O9:O13"/>
    <mergeCell ref="K14:M14"/>
    <mergeCell ref="K15:M15"/>
    <mergeCell ref="K16:M16"/>
    <mergeCell ref="P15:R15"/>
    <mergeCell ref="P16:R16"/>
    <mergeCell ref="P17:R17"/>
    <mergeCell ref="P18:R18"/>
    <mergeCell ref="P19:R20"/>
    <mergeCell ref="S19:S20"/>
    <mergeCell ref="I19:I20"/>
    <mergeCell ref="J19:J20"/>
    <mergeCell ref="K19:M20"/>
    <mergeCell ref="A34:AG34"/>
    <mergeCell ref="A25:AG25"/>
    <mergeCell ref="AF21:AF22"/>
    <mergeCell ref="AG21:AG22"/>
    <mergeCell ref="AC21:AC22"/>
    <mergeCell ref="AD21:AD22"/>
    <mergeCell ref="AE21:AE22"/>
    <mergeCell ref="A21:AA22"/>
    <mergeCell ref="A14:A19"/>
    <mergeCell ref="AB21:AB22"/>
    <mergeCell ref="V26:W26"/>
    <mergeCell ref="V31:W31"/>
  </mergeCells>
  <pageMargins left="1.1023622047244095" right="0.31496062992125984" top="0.59055118110236227" bottom="0.39370078740157483" header="0.27559055118110237" footer="0.31496062992125984"/>
  <pageSetup paperSize="5" scale="14" firstPageNumber="0" fitToHeight="0" orientation="landscape" useFirstPageNumber="1" r:id="rId1"/>
  <headerFooter alignWithMargins="0">
    <oddFooter>&amp;C_________________________________________________
Cr 16 No 15-28, Armenia Quindío - CAM piso 3-– Código Postal.630004
Correo Electrónico: planeacion@armenia.gov.co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zoomScale="140" zoomScaleNormal="140" workbookViewId="0">
      <selection activeCell="A7" sqref="A7"/>
    </sheetView>
  </sheetViews>
  <sheetFormatPr baseColWidth="10" defaultColWidth="11" defaultRowHeight="13" x14ac:dyDescent="0.15"/>
  <cols>
    <col min="1" max="1" width="47.5" customWidth="1"/>
    <col min="2" max="2" width="50.83203125" customWidth="1"/>
  </cols>
  <sheetData>
    <row r="1" spans="1:3" x14ac:dyDescent="0.15">
      <c r="A1" t="s">
        <v>50</v>
      </c>
      <c r="B1" t="s">
        <v>51</v>
      </c>
      <c r="C1">
        <v>30000000</v>
      </c>
    </row>
    <row r="2" spans="1:3" x14ac:dyDescent="0.15">
      <c r="A2" t="s">
        <v>52</v>
      </c>
      <c r="B2" t="s">
        <v>53</v>
      </c>
      <c r="C2">
        <v>30000000</v>
      </c>
    </row>
    <row r="3" spans="1:3" x14ac:dyDescent="0.15">
      <c r="A3" t="s">
        <v>54</v>
      </c>
      <c r="B3" t="s">
        <v>55</v>
      </c>
      <c r="C3">
        <v>2000000</v>
      </c>
    </row>
    <row r="4" spans="1:3" x14ac:dyDescent="0.15">
      <c r="A4" s="48" t="s">
        <v>56</v>
      </c>
      <c r="B4" t="s">
        <v>56</v>
      </c>
    </row>
    <row r="5" spans="1:3" x14ac:dyDescent="0.15">
      <c r="A5" t="s">
        <v>57</v>
      </c>
      <c r="B5" t="s">
        <v>58</v>
      </c>
      <c r="C5">
        <v>10000000</v>
      </c>
    </row>
    <row r="6" spans="1:3" x14ac:dyDescent="0.15">
      <c r="A6" t="s">
        <v>59</v>
      </c>
      <c r="B6" t="s">
        <v>60</v>
      </c>
      <c r="C6">
        <v>65000000</v>
      </c>
    </row>
    <row r="7" spans="1:3" ht="14" x14ac:dyDescent="0.15">
      <c r="A7" s="49" t="s">
        <v>61</v>
      </c>
    </row>
    <row r="8" spans="1:3" x14ac:dyDescent="0.15">
      <c r="A8" t="s">
        <v>62</v>
      </c>
    </row>
  </sheetData>
  <pageMargins left="0.7" right="0.7" top="0.75" bottom="0.75" header="0.3" footer="0.3"/>
  <pageSetup paperSize="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B2" sqref="B2:B5"/>
    </sheetView>
  </sheetViews>
  <sheetFormatPr baseColWidth="10" defaultColWidth="11" defaultRowHeight="13" x14ac:dyDescent="0.15"/>
  <cols>
    <col min="1" max="2" width="37.83203125" customWidth="1"/>
  </cols>
  <sheetData>
    <row r="1" spans="1:2" x14ac:dyDescent="0.15">
      <c r="A1" t="s">
        <v>63</v>
      </c>
      <c r="B1" t="s">
        <v>64</v>
      </c>
    </row>
    <row r="2" spans="1:2" ht="70" x14ac:dyDescent="0.15">
      <c r="A2" s="46" t="s">
        <v>65</v>
      </c>
      <c r="B2" s="47" t="s">
        <v>66</v>
      </c>
    </row>
    <row r="3" spans="1:2" ht="56" x14ac:dyDescent="0.15">
      <c r="A3" s="46" t="s">
        <v>67</v>
      </c>
      <c r="B3" s="47" t="s">
        <v>68</v>
      </c>
    </row>
    <row r="4" spans="1:2" ht="98" x14ac:dyDescent="0.15">
      <c r="A4" s="46" t="s">
        <v>69</v>
      </c>
      <c r="B4" s="47" t="s">
        <v>70</v>
      </c>
    </row>
    <row r="5" spans="1:2" ht="84" x14ac:dyDescent="0.15">
      <c r="A5" s="46" t="s">
        <v>71</v>
      </c>
      <c r="B5" s="47" t="s">
        <v>72</v>
      </c>
    </row>
  </sheetData>
  <pageMargins left="0.7" right="0.7" top="0.75" bottom="0.75" header="0.3" footer="0.3"/>
  <pageSetup paperSize="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5"/>
  <sheetViews>
    <sheetView topLeftCell="K21" zoomScale="50" zoomScaleNormal="50" workbookViewId="0">
      <selection activeCell="S24" sqref="S24"/>
    </sheetView>
  </sheetViews>
  <sheetFormatPr baseColWidth="10" defaultColWidth="11.5" defaultRowHeight="23" x14ac:dyDescent="0.15"/>
  <cols>
    <col min="1" max="1" width="27" style="5" customWidth="1"/>
    <col min="2" max="2" width="22.5" style="5" customWidth="1"/>
    <col min="3" max="3" width="19.5" style="5" customWidth="1"/>
    <col min="4" max="4" width="26" style="5" customWidth="1"/>
    <col min="5" max="5" width="12.5" style="5" customWidth="1"/>
    <col min="6" max="6" width="15.5" style="5" customWidth="1"/>
    <col min="7" max="7" width="22.5" style="5" customWidth="1"/>
    <col min="8" max="8" width="23.5" style="5" customWidth="1"/>
    <col min="9" max="9" width="29" style="5" customWidth="1"/>
    <col min="10" max="10" width="12.5" style="5" customWidth="1"/>
    <col min="11" max="11" width="15.5" style="5" customWidth="1"/>
    <col min="12" max="12" width="40.5" style="5" customWidth="1"/>
    <col min="13" max="13" width="27.1640625" style="5" customWidth="1"/>
    <col min="14" max="14" width="38.5" style="5" customWidth="1"/>
    <col min="15" max="15" width="58.1640625" style="5" customWidth="1"/>
    <col min="16" max="16" width="23.1640625" style="5" customWidth="1"/>
    <col min="17" max="17" width="24.5" style="5" customWidth="1"/>
    <col min="18" max="18" width="29.83203125" style="5" customWidth="1"/>
    <col min="19" max="19" width="33.5" style="5" customWidth="1"/>
    <col min="20" max="20" width="19.5" style="5" customWidth="1"/>
    <col min="21" max="21" width="34" style="6" customWidth="1"/>
    <col min="22" max="22" width="26.1640625" style="5" customWidth="1"/>
    <col min="23" max="23" width="21.5" style="7" customWidth="1"/>
    <col min="24" max="24" width="40.83203125" style="7" customWidth="1"/>
    <col min="25" max="25" width="11.5" style="7"/>
    <col min="26" max="26" width="16.5" style="7" customWidth="1"/>
    <col min="27" max="29" width="11.5" style="7"/>
    <col min="30" max="30" width="22.5" style="7" customWidth="1"/>
    <col min="31" max="16384" width="11.5" style="7"/>
  </cols>
  <sheetData>
    <row r="1" spans="1:22" s="1" customFormat="1" ht="22.5" customHeight="1" x14ac:dyDescent="0.15">
      <c r="A1" s="263"/>
      <c r="B1" s="264"/>
      <c r="C1" s="235" t="s">
        <v>73</v>
      </c>
      <c r="D1" s="236"/>
      <c r="E1" s="236"/>
      <c r="F1" s="236"/>
      <c r="G1" s="236"/>
      <c r="H1" s="236"/>
      <c r="I1" s="236"/>
      <c r="J1" s="236"/>
      <c r="K1" s="236"/>
      <c r="L1" s="236"/>
      <c r="M1" s="236"/>
      <c r="N1" s="236"/>
      <c r="O1" s="236"/>
      <c r="P1" s="236"/>
      <c r="Q1" s="236"/>
      <c r="R1" s="236"/>
      <c r="S1" s="236"/>
      <c r="T1" s="236"/>
      <c r="U1" s="237"/>
      <c r="V1" s="30" t="s">
        <v>74</v>
      </c>
    </row>
    <row r="2" spans="1:22" s="1" customFormat="1" ht="25.5" customHeight="1" x14ac:dyDescent="0.15">
      <c r="A2" s="238"/>
      <c r="B2" s="239"/>
      <c r="C2" s="8"/>
      <c r="D2" s="9"/>
      <c r="E2" s="9"/>
      <c r="F2" s="9"/>
      <c r="G2" s="9"/>
      <c r="H2" s="9"/>
      <c r="I2" s="9"/>
      <c r="J2" s="9"/>
      <c r="K2" s="9"/>
      <c r="L2" s="9"/>
      <c r="M2" s="9"/>
      <c r="N2" s="9"/>
      <c r="O2" s="9"/>
      <c r="P2" s="9"/>
      <c r="Q2" s="9"/>
      <c r="R2" s="9"/>
      <c r="S2" s="9"/>
      <c r="T2" s="9"/>
      <c r="U2" s="31"/>
      <c r="V2" s="32" t="s">
        <v>75</v>
      </c>
    </row>
    <row r="3" spans="1:22" s="1" customFormat="1" ht="20.25" customHeight="1" x14ac:dyDescent="0.15">
      <c r="A3" s="238"/>
      <c r="B3" s="239"/>
      <c r="C3" s="238" t="s">
        <v>0</v>
      </c>
      <c r="D3" s="128"/>
      <c r="E3" s="128"/>
      <c r="F3" s="128"/>
      <c r="G3" s="128"/>
      <c r="H3" s="128"/>
      <c r="I3" s="128"/>
      <c r="J3" s="128"/>
      <c r="K3" s="128"/>
      <c r="L3" s="128"/>
      <c r="M3" s="128"/>
      <c r="N3" s="128"/>
      <c r="O3" s="128"/>
      <c r="P3" s="128"/>
      <c r="Q3" s="128"/>
      <c r="R3" s="128"/>
      <c r="S3" s="128"/>
      <c r="T3" s="128"/>
      <c r="U3" s="239"/>
      <c r="V3" s="32" t="s">
        <v>76</v>
      </c>
    </row>
    <row r="4" spans="1:22" s="1" customFormat="1" ht="27.75" customHeight="1" x14ac:dyDescent="0.15">
      <c r="A4" s="240"/>
      <c r="B4" s="242"/>
      <c r="C4" s="240" t="s">
        <v>1</v>
      </c>
      <c r="D4" s="241"/>
      <c r="E4" s="241"/>
      <c r="F4" s="241"/>
      <c r="G4" s="241"/>
      <c r="H4" s="241"/>
      <c r="I4" s="241"/>
      <c r="J4" s="241"/>
      <c r="K4" s="241"/>
      <c r="L4" s="241"/>
      <c r="M4" s="241"/>
      <c r="N4" s="241"/>
      <c r="O4" s="241"/>
      <c r="P4" s="241"/>
      <c r="Q4" s="241"/>
      <c r="R4" s="241"/>
      <c r="S4" s="241"/>
      <c r="T4" s="241"/>
      <c r="U4" s="242"/>
      <c r="V4" s="33" t="s">
        <v>2</v>
      </c>
    </row>
    <row r="5" spans="1:22" s="1" customFormat="1" ht="19.5" customHeight="1" x14ac:dyDescent="0.15">
      <c r="A5" s="10"/>
      <c r="B5" s="11"/>
      <c r="C5" s="11"/>
      <c r="D5" s="11"/>
      <c r="E5" s="11"/>
      <c r="F5" s="11"/>
      <c r="G5" s="11"/>
      <c r="H5" s="11"/>
      <c r="I5" s="11"/>
      <c r="J5" s="11"/>
      <c r="K5" s="14"/>
      <c r="L5" s="15"/>
      <c r="M5" s="15"/>
      <c r="N5" s="15"/>
      <c r="O5" s="15"/>
      <c r="P5" s="15"/>
      <c r="Q5" s="15"/>
      <c r="R5" s="15"/>
      <c r="S5" s="15"/>
      <c r="T5" s="15"/>
      <c r="U5" s="34"/>
      <c r="V5" s="35"/>
    </row>
    <row r="6" spans="1:22" s="1" customFormat="1" ht="43.5" customHeight="1" x14ac:dyDescent="0.15">
      <c r="A6" s="243" t="s">
        <v>4</v>
      </c>
      <c r="B6" s="244"/>
      <c r="C6" s="244"/>
      <c r="D6" s="244"/>
      <c r="E6" s="244"/>
      <c r="F6" s="244"/>
      <c r="G6" s="244"/>
      <c r="H6" s="244"/>
      <c r="I6" s="244"/>
      <c r="J6" s="244"/>
      <c r="K6" s="245"/>
      <c r="L6" s="246" t="s">
        <v>77</v>
      </c>
      <c r="M6" s="246"/>
      <c r="N6" s="246"/>
      <c r="O6" s="246"/>
      <c r="P6" s="246"/>
      <c r="Q6" s="246"/>
      <c r="R6" s="246"/>
      <c r="S6" s="246"/>
      <c r="T6" s="246"/>
      <c r="U6" s="246"/>
      <c r="V6" s="247"/>
    </row>
    <row r="7" spans="1:22" s="2" customFormat="1" ht="9" customHeight="1" x14ac:dyDescent="0.15">
      <c r="A7" s="253"/>
      <c r="B7" s="254"/>
      <c r="C7" s="254"/>
      <c r="D7" s="254"/>
      <c r="E7" s="254"/>
      <c r="F7" s="254"/>
      <c r="G7" s="254"/>
      <c r="H7" s="12"/>
      <c r="I7" s="16"/>
      <c r="J7" s="16"/>
      <c r="K7" s="17"/>
      <c r="L7" s="16"/>
      <c r="M7" s="16"/>
      <c r="N7" s="16"/>
      <c r="O7" s="16"/>
      <c r="P7" s="16"/>
      <c r="Q7" s="16"/>
      <c r="R7" s="16"/>
      <c r="S7" s="16"/>
      <c r="T7" s="16"/>
      <c r="U7" s="36"/>
      <c r="V7" s="17"/>
    </row>
    <row r="8" spans="1:22" s="2" customFormat="1" ht="24.75" customHeight="1" x14ac:dyDescent="0.15">
      <c r="A8" s="255" t="s">
        <v>5</v>
      </c>
      <c r="B8" s="246"/>
      <c r="C8" s="246"/>
      <c r="D8" s="246"/>
      <c r="E8" s="246"/>
      <c r="F8" s="246"/>
      <c r="G8" s="246"/>
      <c r="H8" s="246"/>
      <c r="I8" s="246"/>
      <c r="J8" s="246"/>
      <c r="K8" s="247"/>
      <c r="L8" s="232" t="s">
        <v>6</v>
      </c>
      <c r="M8" s="232"/>
      <c r="N8" s="233"/>
      <c r="O8" s="234" t="s">
        <v>7</v>
      </c>
      <c r="P8" s="232"/>
      <c r="Q8" s="233"/>
      <c r="R8" s="18"/>
      <c r="S8" s="234" t="s">
        <v>78</v>
      </c>
      <c r="T8" s="232"/>
      <c r="U8" s="233"/>
      <c r="V8" s="37" t="s">
        <v>10</v>
      </c>
    </row>
    <row r="9" spans="1:22" s="1" customFormat="1" ht="24" customHeight="1" x14ac:dyDescent="0.15">
      <c r="A9" s="279" t="s">
        <v>11</v>
      </c>
      <c r="B9" s="284" t="s">
        <v>12</v>
      </c>
      <c r="C9" s="248" t="s">
        <v>13</v>
      </c>
      <c r="D9" s="276" t="s">
        <v>14</v>
      </c>
      <c r="E9" s="277"/>
      <c r="F9" s="278"/>
      <c r="G9" s="256" t="s">
        <v>15</v>
      </c>
      <c r="H9" s="248" t="s">
        <v>16</v>
      </c>
      <c r="I9" s="276" t="s">
        <v>79</v>
      </c>
      <c r="J9" s="277"/>
      <c r="K9" s="278"/>
      <c r="L9" s="19">
        <v>1</v>
      </c>
      <c r="M9" s="20">
        <v>2</v>
      </c>
      <c r="N9" s="20">
        <v>3</v>
      </c>
      <c r="O9" s="21">
        <v>4</v>
      </c>
      <c r="P9" s="20">
        <v>5</v>
      </c>
      <c r="Q9" s="20">
        <v>6</v>
      </c>
      <c r="R9" s="21">
        <v>7</v>
      </c>
      <c r="S9" s="21">
        <v>8</v>
      </c>
      <c r="T9" s="20">
        <v>9</v>
      </c>
      <c r="U9" s="20">
        <v>10</v>
      </c>
      <c r="V9" s="38">
        <v>11</v>
      </c>
    </row>
    <row r="10" spans="1:22" s="3" customFormat="1" ht="167.25" customHeight="1" x14ac:dyDescent="0.15">
      <c r="A10" s="280"/>
      <c r="B10" s="249"/>
      <c r="C10" s="249"/>
      <c r="D10" s="13" t="s">
        <v>18</v>
      </c>
      <c r="E10" s="13" t="s">
        <v>19</v>
      </c>
      <c r="F10" s="13" t="s">
        <v>20</v>
      </c>
      <c r="G10" s="249"/>
      <c r="H10" s="249"/>
      <c r="I10" s="13" t="s">
        <v>18</v>
      </c>
      <c r="J10" s="13" t="s">
        <v>21</v>
      </c>
      <c r="K10" s="22" t="s">
        <v>22</v>
      </c>
      <c r="L10" s="23" t="s">
        <v>23</v>
      </c>
      <c r="M10" s="24" t="s">
        <v>24</v>
      </c>
      <c r="N10" s="24" t="s">
        <v>25</v>
      </c>
      <c r="O10" s="24" t="s">
        <v>26</v>
      </c>
      <c r="P10" s="24" t="s">
        <v>27</v>
      </c>
      <c r="Q10" s="24" t="s">
        <v>28</v>
      </c>
      <c r="R10" s="24" t="s">
        <v>80</v>
      </c>
      <c r="S10" s="24" t="s">
        <v>30</v>
      </c>
      <c r="T10" s="24" t="s">
        <v>31</v>
      </c>
      <c r="U10" s="39" t="s">
        <v>81</v>
      </c>
      <c r="V10" s="40" t="s">
        <v>34</v>
      </c>
    </row>
    <row r="11" spans="1:22" s="4" customFormat="1" ht="96" x14ac:dyDescent="0.15">
      <c r="A11" s="281" t="s">
        <v>37</v>
      </c>
      <c r="B11" s="285" t="s">
        <v>38</v>
      </c>
      <c r="C11" s="250" t="s">
        <v>39</v>
      </c>
      <c r="D11" s="250" t="s">
        <v>43</v>
      </c>
      <c r="E11" s="250" t="s">
        <v>40</v>
      </c>
      <c r="F11" s="250">
        <v>0.7</v>
      </c>
      <c r="G11" s="250" t="s">
        <v>41</v>
      </c>
      <c r="H11" s="250" t="s">
        <v>44</v>
      </c>
      <c r="I11" s="250" t="s">
        <v>45</v>
      </c>
      <c r="J11" s="265">
        <v>1</v>
      </c>
      <c r="K11" s="269">
        <v>1</v>
      </c>
      <c r="L11" s="272">
        <v>2020630010148</v>
      </c>
      <c r="M11" s="273" t="s">
        <v>46</v>
      </c>
      <c r="N11" s="273" t="s">
        <v>47</v>
      </c>
      <c r="O11" s="25" t="s">
        <v>82</v>
      </c>
      <c r="P11" s="26">
        <v>240</v>
      </c>
      <c r="Q11" s="41">
        <v>246</v>
      </c>
      <c r="R11" s="257" t="s">
        <v>44</v>
      </c>
      <c r="S11" s="41" t="s">
        <v>61</v>
      </c>
      <c r="T11" s="41" t="s">
        <v>83</v>
      </c>
      <c r="U11" s="259">
        <v>526625933</v>
      </c>
      <c r="V11" s="261" t="s">
        <v>49</v>
      </c>
    </row>
    <row r="12" spans="1:22" s="4" customFormat="1" ht="163.5" customHeight="1" x14ac:dyDescent="0.15">
      <c r="A12" s="282"/>
      <c r="B12" s="286"/>
      <c r="C12" s="251"/>
      <c r="D12" s="251"/>
      <c r="E12" s="251"/>
      <c r="F12" s="251"/>
      <c r="G12" s="251"/>
      <c r="H12" s="251"/>
      <c r="I12" s="251"/>
      <c r="J12" s="266"/>
      <c r="K12" s="270"/>
      <c r="L12" s="272"/>
      <c r="M12" s="274"/>
      <c r="N12" s="274"/>
      <c r="O12" s="25" t="s">
        <v>84</v>
      </c>
      <c r="P12" s="26">
        <v>70</v>
      </c>
      <c r="Q12" s="41">
        <v>70</v>
      </c>
      <c r="R12" s="258"/>
      <c r="S12" s="41" t="s">
        <v>61</v>
      </c>
      <c r="T12" s="41" t="s">
        <v>83</v>
      </c>
      <c r="U12" s="259"/>
      <c r="V12" s="261"/>
    </row>
    <row r="13" spans="1:22" s="4" customFormat="1" ht="141.75" customHeight="1" x14ac:dyDescent="0.15">
      <c r="A13" s="282"/>
      <c r="B13" s="286"/>
      <c r="C13" s="251"/>
      <c r="D13" s="251"/>
      <c r="E13" s="251"/>
      <c r="F13" s="251"/>
      <c r="G13" s="251"/>
      <c r="H13" s="251"/>
      <c r="I13" s="251"/>
      <c r="J13" s="266"/>
      <c r="K13" s="270"/>
      <c r="L13" s="272"/>
      <c r="M13" s="274"/>
      <c r="N13" s="274"/>
      <c r="O13" s="25" t="s">
        <v>85</v>
      </c>
      <c r="P13" s="26">
        <v>8</v>
      </c>
      <c r="Q13" s="41">
        <v>8</v>
      </c>
      <c r="R13" s="258"/>
      <c r="S13" s="41" t="s">
        <v>61</v>
      </c>
      <c r="T13" s="41" t="s">
        <v>83</v>
      </c>
      <c r="U13" s="259"/>
      <c r="V13" s="261"/>
    </row>
    <row r="14" spans="1:22" s="4" customFormat="1" ht="120" x14ac:dyDescent="0.15">
      <c r="A14" s="282"/>
      <c r="B14" s="286"/>
      <c r="C14" s="251"/>
      <c r="D14" s="251"/>
      <c r="E14" s="251"/>
      <c r="F14" s="251"/>
      <c r="G14" s="251"/>
      <c r="H14" s="251"/>
      <c r="I14" s="251"/>
      <c r="J14" s="266"/>
      <c r="K14" s="270"/>
      <c r="L14" s="272"/>
      <c r="M14" s="274"/>
      <c r="N14" s="274"/>
      <c r="O14" s="25" t="s">
        <v>86</v>
      </c>
      <c r="P14" s="26" t="s">
        <v>42</v>
      </c>
      <c r="Q14" s="41">
        <v>1</v>
      </c>
      <c r="R14" s="258"/>
      <c r="S14" s="41" t="s">
        <v>59</v>
      </c>
      <c r="T14" s="41" t="s">
        <v>48</v>
      </c>
      <c r="U14" s="259"/>
      <c r="V14" s="261"/>
    </row>
    <row r="15" spans="1:22" s="4" customFormat="1" ht="72" x14ac:dyDescent="0.15">
      <c r="A15" s="282"/>
      <c r="B15" s="286"/>
      <c r="C15" s="251"/>
      <c r="D15" s="251"/>
      <c r="E15" s="251"/>
      <c r="F15" s="251"/>
      <c r="G15" s="251"/>
      <c r="H15" s="251"/>
      <c r="I15" s="251"/>
      <c r="J15" s="266"/>
      <c r="K15" s="270"/>
      <c r="L15" s="272"/>
      <c r="M15" s="274"/>
      <c r="N15" s="274"/>
      <c r="O15" s="25" t="s">
        <v>87</v>
      </c>
      <c r="P15" s="26" t="s">
        <v>42</v>
      </c>
      <c r="Q15" s="41">
        <v>1</v>
      </c>
      <c r="R15" s="258"/>
      <c r="S15" s="41" t="s">
        <v>50</v>
      </c>
      <c r="T15" s="41" t="s">
        <v>48</v>
      </c>
      <c r="U15" s="259"/>
      <c r="V15" s="261"/>
    </row>
    <row r="16" spans="1:22" s="4" customFormat="1" ht="120" x14ac:dyDescent="0.15">
      <c r="A16" s="282"/>
      <c r="B16" s="286"/>
      <c r="C16" s="251"/>
      <c r="D16" s="251"/>
      <c r="E16" s="251"/>
      <c r="F16" s="251"/>
      <c r="G16" s="251"/>
      <c r="H16" s="251"/>
      <c r="I16" s="251"/>
      <c r="J16" s="266"/>
      <c r="K16" s="270"/>
      <c r="L16" s="272"/>
      <c r="M16" s="274"/>
      <c r="N16" s="274"/>
      <c r="O16" s="25" t="s">
        <v>88</v>
      </c>
      <c r="P16" s="26" t="s">
        <v>42</v>
      </c>
      <c r="Q16" s="41">
        <v>1</v>
      </c>
      <c r="R16" s="258"/>
      <c r="S16" s="41" t="s">
        <v>52</v>
      </c>
      <c r="T16" s="41" t="s">
        <v>48</v>
      </c>
      <c r="U16" s="259"/>
      <c r="V16" s="261"/>
    </row>
    <row r="17" spans="1:22" s="4" customFormat="1" ht="96" x14ac:dyDescent="0.15">
      <c r="A17" s="282"/>
      <c r="B17" s="286"/>
      <c r="C17" s="251"/>
      <c r="D17" s="251"/>
      <c r="E17" s="251"/>
      <c r="F17" s="251"/>
      <c r="G17" s="251"/>
      <c r="H17" s="251"/>
      <c r="I17" s="251"/>
      <c r="J17" s="266"/>
      <c r="K17" s="270"/>
      <c r="L17" s="272"/>
      <c r="M17" s="274"/>
      <c r="N17" s="274"/>
      <c r="O17" s="25" t="s">
        <v>89</v>
      </c>
      <c r="P17" s="26" t="s">
        <v>42</v>
      </c>
      <c r="Q17" s="41">
        <v>1</v>
      </c>
      <c r="R17" s="258"/>
      <c r="S17" s="41" t="s">
        <v>54</v>
      </c>
      <c r="T17" s="41" t="s">
        <v>48</v>
      </c>
      <c r="U17" s="259"/>
      <c r="V17" s="261"/>
    </row>
    <row r="18" spans="1:22" s="4" customFormat="1" ht="96" x14ac:dyDescent="0.15">
      <c r="A18" s="282"/>
      <c r="B18" s="286"/>
      <c r="C18" s="251"/>
      <c r="D18" s="251"/>
      <c r="E18" s="251"/>
      <c r="F18" s="251"/>
      <c r="G18" s="251"/>
      <c r="H18" s="251"/>
      <c r="I18" s="251"/>
      <c r="J18" s="266"/>
      <c r="K18" s="270"/>
      <c r="L18" s="272"/>
      <c r="M18" s="274"/>
      <c r="N18" s="274"/>
      <c r="O18" s="25" t="s">
        <v>90</v>
      </c>
      <c r="P18" s="26" t="s">
        <v>42</v>
      </c>
      <c r="Q18" s="41">
        <v>1</v>
      </c>
      <c r="R18" s="258"/>
      <c r="S18" s="41" t="s">
        <v>56</v>
      </c>
      <c r="T18" s="41" t="s">
        <v>48</v>
      </c>
      <c r="U18" s="259"/>
      <c r="V18" s="261"/>
    </row>
    <row r="19" spans="1:22" s="4" customFormat="1" ht="144" x14ac:dyDescent="0.15">
      <c r="A19" s="282"/>
      <c r="B19" s="286"/>
      <c r="C19" s="251"/>
      <c r="D19" s="251"/>
      <c r="E19" s="251"/>
      <c r="F19" s="251"/>
      <c r="G19" s="251"/>
      <c r="H19" s="251"/>
      <c r="I19" s="251"/>
      <c r="J19" s="266"/>
      <c r="K19" s="270"/>
      <c r="L19" s="272"/>
      <c r="M19" s="274"/>
      <c r="N19" s="274"/>
      <c r="O19" s="25" t="s">
        <v>91</v>
      </c>
      <c r="P19" s="26" t="s">
        <v>42</v>
      </c>
      <c r="Q19" s="41">
        <v>1</v>
      </c>
      <c r="R19" s="258"/>
      <c r="S19" s="41" t="s">
        <v>57</v>
      </c>
      <c r="T19" s="41" t="s">
        <v>48</v>
      </c>
      <c r="U19" s="259"/>
      <c r="V19" s="261"/>
    </row>
    <row r="20" spans="1:22" s="4" customFormat="1" ht="144" x14ac:dyDescent="0.15">
      <c r="A20" s="282"/>
      <c r="B20" s="286"/>
      <c r="C20" s="251"/>
      <c r="D20" s="251"/>
      <c r="E20" s="251"/>
      <c r="F20" s="251"/>
      <c r="G20" s="251"/>
      <c r="H20" s="251"/>
      <c r="I20" s="251"/>
      <c r="J20" s="266"/>
      <c r="K20" s="270"/>
      <c r="L20" s="272"/>
      <c r="M20" s="274"/>
      <c r="N20" s="274"/>
      <c r="O20" s="25" t="s">
        <v>92</v>
      </c>
      <c r="P20" s="26">
        <v>1</v>
      </c>
      <c r="Q20" s="41">
        <v>1</v>
      </c>
      <c r="R20" s="258"/>
      <c r="S20" s="41" t="s">
        <v>61</v>
      </c>
      <c r="T20" s="41" t="s">
        <v>83</v>
      </c>
      <c r="U20" s="259"/>
      <c r="V20" s="261"/>
    </row>
    <row r="21" spans="1:22" s="4" customFormat="1" ht="96" x14ac:dyDescent="0.15">
      <c r="A21" s="282"/>
      <c r="B21" s="286"/>
      <c r="C21" s="251"/>
      <c r="D21" s="251"/>
      <c r="E21" s="251"/>
      <c r="F21" s="251"/>
      <c r="G21" s="251"/>
      <c r="H21" s="251"/>
      <c r="I21" s="251"/>
      <c r="J21" s="267"/>
      <c r="K21" s="270"/>
      <c r="L21" s="272"/>
      <c r="M21" s="274"/>
      <c r="N21" s="274"/>
      <c r="O21" s="25" t="s">
        <v>93</v>
      </c>
      <c r="P21" s="26">
        <v>145</v>
      </c>
      <c r="Q21" s="43">
        <v>145</v>
      </c>
      <c r="R21" s="258"/>
      <c r="S21" s="43" t="s">
        <v>61</v>
      </c>
      <c r="T21" s="43" t="s">
        <v>83</v>
      </c>
      <c r="U21" s="259"/>
      <c r="V21" s="261"/>
    </row>
    <row r="22" spans="1:22" s="4" customFormat="1" ht="120" x14ac:dyDescent="0.15">
      <c r="A22" s="282"/>
      <c r="B22" s="286"/>
      <c r="C22" s="251"/>
      <c r="D22" s="251"/>
      <c r="E22" s="251"/>
      <c r="F22" s="251"/>
      <c r="G22" s="251"/>
      <c r="H22" s="251"/>
      <c r="I22" s="251"/>
      <c r="J22" s="267"/>
      <c r="K22" s="270"/>
      <c r="L22" s="272"/>
      <c r="M22" s="274"/>
      <c r="N22" s="274"/>
      <c r="O22" s="25" t="s">
        <v>94</v>
      </c>
      <c r="P22" s="26" t="s">
        <v>42</v>
      </c>
      <c r="Q22" s="41">
        <v>8</v>
      </c>
      <c r="R22" s="258"/>
      <c r="S22" s="41" t="s">
        <v>62</v>
      </c>
      <c r="T22" s="41" t="s">
        <v>48</v>
      </c>
      <c r="U22" s="259"/>
      <c r="V22" s="261"/>
    </row>
    <row r="23" spans="1:22" s="4" customFormat="1" ht="72" x14ac:dyDescent="0.15">
      <c r="A23" s="282"/>
      <c r="B23" s="286"/>
      <c r="C23" s="251"/>
      <c r="D23" s="251"/>
      <c r="E23" s="251"/>
      <c r="F23" s="251"/>
      <c r="G23" s="251"/>
      <c r="H23" s="251"/>
      <c r="I23" s="251"/>
      <c r="J23" s="267"/>
      <c r="K23" s="270"/>
      <c r="L23" s="272"/>
      <c r="M23" s="274"/>
      <c r="N23" s="274"/>
      <c r="O23" s="25" t="s">
        <v>95</v>
      </c>
      <c r="P23" s="26" t="s">
        <v>42</v>
      </c>
      <c r="Q23" s="41">
        <v>12</v>
      </c>
      <c r="R23" s="258"/>
      <c r="S23" s="41" t="s">
        <v>62</v>
      </c>
      <c r="T23" s="41" t="s">
        <v>48</v>
      </c>
      <c r="U23" s="259"/>
      <c r="V23" s="261"/>
    </row>
    <row r="24" spans="1:22" s="4" customFormat="1" ht="96" x14ac:dyDescent="0.15">
      <c r="A24" s="282"/>
      <c r="B24" s="286"/>
      <c r="C24" s="251"/>
      <c r="D24" s="251"/>
      <c r="E24" s="251"/>
      <c r="F24" s="251"/>
      <c r="G24" s="251"/>
      <c r="H24" s="251"/>
      <c r="I24" s="251"/>
      <c r="J24" s="267"/>
      <c r="K24" s="270"/>
      <c r="L24" s="272"/>
      <c r="M24" s="274"/>
      <c r="N24" s="274"/>
      <c r="O24" s="25" t="s">
        <v>96</v>
      </c>
      <c r="P24" s="27" t="s">
        <v>42</v>
      </c>
      <c r="Q24" s="44">
        <v>1</v>
      </c>
      <c r="R24" s="258"/>
      <c r="S24" s="44" t="s">
        <v>62</v>
      </c>
      <c r="T24" s="44" t="s">
        <v>48</v>
      </c>
      <c r="U24" s="259"/>
      <c r="V24" s="261"/>
    </row>
    <row r="25" spans="1:22" s="4" customFormat="1" ht="168" x14ac:dyDescent="0.15">
      <c r="A25" s="283"/>
      <c r="B25" s="287"/>
      <c r="C25" s="252"/>
      <c r="D25" s="252"/>
      <c r="E25" s="252"/>
      <c r="F25" s="252"/>
      <c r="G25" s="252"/>
      <c r="H25" s="252"/>
      <c r="I25" s="252"/>
      <c r="J25" s="268"/>
      <c r="K25" s="271"/>
      <c r="L25" s="272"/>
      <c r="M25" s="275"/>
      <c r="N25" s="275"/>
      <c r="O25" s="28" t="s">
        <v>97</v>
      </c>
      <c r="P25" s="29">
        <v>1</v>
      </c>
      <c r="Q25" s="42">
        <v>1200</v>
      </c>
      <c r="R25" s="258"/>
      <c r="S25" s="45" t="s">
        <v>61</v>
      </c>
      <c r="T25" s="45" t="s">
        <v>83</v>
      </c>
      <c r="U25" s="260"/>
      <c r="V25" s="262"/>
    </row>
  </sheetData>
  <protectedRanges>
    <protectedRange sqref="S11:S25" name="Rango2"/>
    <protectedRange sqref="L11:L25" name="Rango3"/>
  </protectedRanges>
  <autoFilter ref="A1" xr:uid="{00000000-0009-0000-0000-000003000000}"/>
  <mergeCells count="35">
    <mergeCell ref="R11:R25"/>
    <mergeCell ref="U11:U25"/>
    <mergeCell ref="V11:V25"/>
    <mergeCell ref="A1:B4"/>
    <mergeCell ref="J11:J25"/>
    <mergeCell ref="K11:K25"/>
    <mergeCell ref="L11:L25"/>
    <mergeCell ref="M11:M25"/>
    <mergeCell ref="N11:N25"/>
    <mergeCell ref="D9:F9"/>
    <mergeCell ref="I9:K9"/>
    <mergeCell ref="A9:A10"/>
    <mergeCell ref="A11:A25"/>
    <mergeCell ref="B9:B10"/>
    <mergeCell ref="B11:B25"/>
    <mergeCell ref="C9:C10"/>
    <mergeCell ref="H9:H10"/>
    <mergeCell ref="H11:H25"/>
    <mergeCell ref="I11:I25"/>
    <mergeCell ref="A7:G7"/>
    <mergeCell ref="A8:K8"/>
    <mergeCell ref="C11:C25"/>
    <mergeCell ref="D11:D25"/>
    <mergeCell ref="E11:E25"/>
    <mergeCell ref="F11:F25"/>
    <mergeCell ref="G9:G10"/>
    <mergeCell ref="G11:G25"/>
    <mergeCell ref="L8:N8"/>
    <mergeCell ref="O8:Q8"/>
    <mergeCell ref="S8:U8"/>
    <mergeCell ref="C1:U1"/>
    <mergeCell ref="C3:U3"/>
    <mergeCell ref="C4:U4"/>
    <mergeCell ref="A6:K6"/>
    <mergeCell ref="L6:V6"/>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Rango3" rangeCreator="" othersAccessPermission="edit"/>
    <arrUserId title="Rango2_1" rangeCreator="" othersAccessPermission="edit"/>
    <arrUserId title="Rango2_3_1_1" rangeCreator="" othersAccessPermission="edit"/>
    <arrUserId title="Rango2_1_2_1" rangeCreator="" othersAccessPermission="edit"/>
    <arrUserId title="Rango2_1_1_1_1" rangeCreator="" othersAccessPermission="edit"/>
    <arrUserId title="Rango2_2_1_1_1" rangeCreator="" othersAccessPermission="edit"/>
    <arrUserId title="Rango2_4_1" rangeCreator="" othersAccessPermission="edit"/>
    <arrUserId title="Rango2_1_1" rangeCreator="" othersAccessPermission="edit"/>
  </rangeList>
  <rangeList sheetStid="5" master=""/>
  <rangeList sheetStid="4" master=""/>
  <rangeList sheetStid="3" master="">
    <arrUserId title="Rango2" rangeCreator="" othersAccessPermission="edit"/>
    <arrUserId title="Rango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SEG_PLAN_DE_ACCION</vt:lpstr>
      <vt:lpstr>Hoja3</vt:lpstr>
      <vt:lpstr>Hoja2</vt:lpstr>
      <vt:lpstr>Hoja1</vt:lpstr>
      <vt:lpstr>Hoja3!Área_de_impresión</vt:lpstr>
      <vt:lpstr>SEG_PLAN_DE_ACCION!Área_de_impresión</vt:lpstr>
      <vt:lpstr>SEG_PLAN_DE_ACCION!Títulos_a_imprimir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dc:creator>
  <cp:lastModifiedBy>Laura Quiroga</cp:lastModifiedBy>
  <cp:lastPrinted>2026-01-06T02:14:41Z</cp:lastPrinted>
  <dcterms:created xsi:type="dcterms:W3CDTF">2012-06-01T17:13:00Z</dcterms:created>
  <dcterms:modified xsi:type="dcterms:W3CDTF">2026-02-12T20:54:50Z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3082-12.2.0.13412</vt:lpwstr>
  </property>
  <property fmtid="{D5CDD505-2E9C-101B-9397-08002B2CF9AE}" pid="3" name="ICV">
    <vt:lpwstr>3DDB82D60FEA49E5BCB0B7F78FB26E61_12</vt:lpwstr>
  </property>
</Properties>
</file>